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pgz-redir\fr\FINANCIJE\SandraB\Documents\FIN.IZVJEŠTAJI 2022\ZAVRŠNI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E281" i="9" s="1"/>
  <c r="B281" i="9" s="1"/>
  <c r="G281" i="9"/>
  <c r="F281" i="9"/>
  <c r="H280" i="9"/>
  <c r="G280" i="9"/>
  <c r="F280" i="9"/>
  <c r="H279" i="9"/>
  <c r="G279" i="9"/>
  <c r="F279" i="9"/>
  <c r="F278" i="9"/>
  <c r="F275" i="9" s="1"/>
  <c r="F277" i="9"/>
  <c r="F276" i="9"/>
  <c r="L274" i="9"/>
  <c r="F274" i="9" s="1"/>
  <c r="H274" i="9"/>
  <c r="I273" i="9"/>
  <c r="E273" i="9" s="1"/>
  <c r="B273" i="9" s="1"/>
  <c r="H273" i="9"/>
  <c r="F273" i="9"/>
  <c r="E272" i="9"/>
  <c r="M271" i="9"/>
  <c r="L271" i="9"/>
  <c r="F271" i="9" s="1"/>
  <c r="E271" i="9"/>
  <c r="M270" i="9"/>
  <c r="L270" i="9"/>
  <c r="F270" i="9"/>
  <c r="E270" i="9"/>
  <c r="M269" i="9"/>
  <c r="L269" i="9"/>
  <c r="F269" i="9"/>
  <c r="E269" i="9"/>
  <c r="B269" i="9" s="1"/>
  <c r="M268" i="9"/>
  <c r="L268" i="9"/>
  <c r="F268" i="9"/>
  <c r="E268" i="9"/>
  <c r="M267" i="9"/>
  <c r="L267" i="9"/>
  <c r="E267" i="9"/>
  <c r="M266" i="9"/>
  <c r="L266" i="9"/>
  <c r="E266" i="9"/>
  <c r="M265" i="9"/>
  <c r="L265" i="9"/>
  <c r="F265" i="9" s="1"/>
  <c r="B265" i="9" s="1"/>
  <c r="E265" i="9"/>
  <c r="M264" i="9"/>
  <c r="L264" i="9"/>
  <c r="F264" i="9" s="1"/>
  <c r="E264" i="9"/>
  <c r="M263" i="9"/>
  <c r="L263" i="9"/>
  <c r="F263" i="9" s="1"/>
  <c r="E263" i="9"/>
  <c r="M262" i="9"/>
  <c r="L262" i="9"/>
  <c r="F262" i="9"/>
  <c r="B262" i="9" s="1"/>
  <c r="E262" i="9"/>
  <c r="M261" i="9"/>
  <c r="L261" i="9"/>
  <c r="E261" i="9"/>
  <c r="M260" i="9"/>
  <c r="L260" i="9"/>
  <c r="F260" i="9" s="1"/>
  <c r="B260" i="9" s="1"/>
  <c r="E260" i="9"/>
  <c r="M259" i="9"/>
  <c r="L259" i="9"/>
  <c r="F259" i="9" s="1"/>
  <c r="B259" i="9" s="1"/>
  <c r="E259" i="9"/>
  <c r="M258" i="9"/>
  <c r="L258" i="9"/>
  <c r="F258" i="9" s="1"/>
  <c r="E258" i="9"/>
  <c r="M257" i="9"/>
  <c r="L257" i="9"/>
  <c r="F257" i="9"/>
  <c r="E257" i="9"/>
  <c r="B257" i="9" s="1"/>
  <c r="M256" i="9"/>
  <c r="L256" i="9"/>
  <c r="F256" i="9"/>
  <c r="B256" i="9" s="1"/>
  <c r="E256" i="9"/>
  <c r="M255" i="9"/>
  <c r="L255" i="9"/>
  <c r="E255" i="9"/>
  <c r="M254" i="9"/>
  <c r="L254" i="9"/>
  <c r="E254" i="9"/>
  <c r="M253" i="9"/>
  <c r="L253" i="9"/>
  <c r="F253" i="9" s="1"/>
  <c r="B253" i="9" s="1"/>
  <c r="E253" i="9"/>
  <c r="M252" i="9"/>
  <c r="L252" i="9"/>
  <c r="F252" i="9"/>
  <c r="E252" i="9"/>
  <c r="M251" i="9"/>
  <c r="L251" i="9"/>
  <c r="F251" i="9"/>
  <c r="E251" i="9"/>
  <c r="B251" i="9" s="1"/>
  <c r="M250" i="9"/>
  <c r="L250" i="9"/>
  <c r="F250" i="9"/>
  <c r="B250" i="9" s="1"/>
  <c r="E250" i="9"/>
  <c r="M249" i="9"/>
  <c r="L249" i="9"/>
  <c r="E249" i="9"/>
  <c r="M248" i="9"/>
  <c r="L248" i="9"/>
  <c r="F248" i="9" s="1"/>
  <c r="B248" i="9" s="1"/>
  <c r="E248" i="9"/>
  <c r="M247" i="9"/>
  <c r="L247" i="9"/>
  <c r="F247" i="9" s="1"/>
  <c r="B247" i="9" s="1"/>
  <c r="E247" i="9"/>
  <c r="M246" i="9"/>
  <c r="L246" i="9"/>
  <c r="F246" i="9"/>
  <c r="E246" i="9"/>
  <c r="M245" i="9"/>
  <c r="L245" i="9"/>
  <c r="F245" i="9"/>
  <c r="E245" i="9"/>
  <c r="M244" i="9"/>
  <c r="L244" i="9"/>
  <c r="F244" i="9"/>
  <c r="B244" i="9" s="1"/>
  <c r="E244" i="9"/>
  <c r="M243" i="9"/>
  <c r="F243" i="9" s="1"/>
  <c r="B243" i="9" s="1"/>
  <c r="L243" i="9"/>
  <c r="E243" i="9"/>
  <c r="M242" i="9"/>
  <c r="L242" i="9"/>
  <c r="E242" i="9"/>
  <c r="M241" i="9"/>
  <c r="L241" i="9"/>
  <c r="F241" i="9" s="1"/>
  <c r="B241" i="9" s="1"/>
  <c r="E241" i="9"/>
  <c r="M240" i="9"/>
  <c r="L240" i="9"/>
  <c r="F240" i="9"/>
  <c r="E240" i="9"/>
  <c r="M239" i="9"/>
  <c r="L239" i="9"/>
  <c r="F239" i="9"/>
  <c r="E239" i="9"/>
  <c r="B239" i="9" s="1"/>
  <c r="M238" i="9"/>
  <c r="L238" i="9"/>
  <c r="F238" i="9" s="1"/>
  <c r="B238" i="9" s="1"/>
  <c r="E238" i="9"/>
  <c r="M237" i="9"/>
  <c r="L237" i="9"/>
  <c r="E237" i="9"/>
  <c r="M236" i="9"/>
  <c r="L236" i="9"/>
  <c r="F236" i="9" s="1"/>
  <c r="E236" i="9"/>
  <c r="B236" i="9"/>
  <c r="M235" i="9"/>
  <c r="L235" i="9"/>
  <c r="F235" i="9" s="1"/>
  <c r="B235" i="9" s="1"/>
  <c r="E235" i="9"/>
  <c r="M234" i="9"/>
  <c r="L234" i="9"/>
  <c r="F234" i="9"/>
  <c r="E234" i="9"/>
  <c r="M233" i="9"/>
  <c r="L233" i="9"/>
  <c r="F233" i="9" s="1"/>
  <c r="E233" i="9"/>
  <c r="M232" i="9"/>
  <c r="L232" i="9"/>
  <c r="F232" i="9"/>
  <c r="B232" i="9" s="1"/>
  <c r="E232" i="9"/>
  <c r="M231" i="9"/>
  <c r="L231" i="9"/>
  <c r="E231" i="9"/>
  <c r="M230" i="9"/>
  <c r="L230" i="9"/>
  <c r="F230" i="9" s="1"/>
  <c r="B230" i="9" s="1"/>
  <c r="E230" i="9"/>
  <c r="M229" i="9"/>
  <c r="L229" i="9"/>
  <c r="F229" i="9" s="1"/>
  <c r="B229" i="9" s="1"/>
  <c r="E229" i="9"/>
  <c r="M228" i="9"/>
  <c r="L228" i="9"/>
  <c r="F228" i="9" s="1"/>
  <c r="E228" i="9"/>
  <c r="M227" i="9"/>
  <c r="L227" i="9"/>
  <c r="F227" i="9"/>
  <c r="E227" i="9"/>
  <c r="M226" i="9"/>
  <c r="L226" i="9"/>
  <c r="E226" i="9"/>
  <c r="H225" i="9"/>
  <c r="G225" i="9"/>
  <c r="F225" i="9"/>
  <c r="M224" i="9"/>
  <c r="L224" i="9"/>
  <c r="F224" i="9" s="1"/>
  <c r="B224" i="9" s="1"/>
  <c r="E224" i="9"/>
  <c r="M223" i="9"/>
  <c r="L223" i="9"/>
  <c r="E223" i="9"/>
  <c r="M222" i="9"/>
  <c r="L222" i="9"/>
  <c r="E222" i="9"/>
  <c r="M221" i="9"/>
  <c r="L221" i="9"/>
  <c r="F221" i="9" s="1"/>
  <c r="E221" i="9"/>
  <c r="M220" i="9"/>
  <c r="L220" i="9"/>
  <c r="E220" i="9"/>
  <c r="M219" i="9"/>
  <c r="L219" i="9"/>
  <c r="E219" i="9"/>
  <c r="M218" i="9"/>
  <c r="L218" i="9"/>
  <c r="E218" i="9"/>
  <c r="M217" i="9"/>
  <c r="L217" i="9"/>
  <c r="E217" i="9"/>
  <c r="M216" i="9"/>
  <c r="L216" i="9"/>
  <c r="E216" i="9"/>
  <c r="M215" i="9"/>
  <c r="L215" i="9"/>
  <c r="F215" i="9"/>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B158" i="9"/>
  <c r="H157" i="9"/>
  <c r="G157" i="9"/>
  <c r="E157" i="9" s="1"/>
  <c r="B157" i="9" s="1"/>
  <c r="F157" i="9"/>
  <c r="H156" i="9"/>
  <c r="G156" i="9"/>
  <c r="E156" i="9" s="1"/>
  <c r="B156" i="9" s="1"/>
  <c r="F156" i="9"/>
  <c r="H155" i="9"/>
  <c r="G155" i="9"/>
  <c r="E155" i="9" s="1"/>
  <c r="B155" i="9" s="1"/>
  <c r="F155" i="9"/>
  <c r="H154" i="9"/>
  <c r="G154" i="9"/>
  <c r="F154" i="9"/>
  <c r="E154" i="9"/>
  <c r="B154" i="9" s="1"/>
  <c r="H153" i="9"/>
  <c r="G153" i="9"/>
  <c r="F153" i="9"/>
  <c r="E153" i="9"/>
  <c r="B153" i="9"/>
  <c r="H152" i="9"/>
  <c r="G152" i="9"/>
  <c r="F152" i="9"/>
  <c r="H151" i="9"/>
  <c r="G151" i="9"/>
  <c r="E151" i="9" s="1"/>
  <c r="B151" i="9" s="1"/>
  <c r="F151" i="9"/>
  <c r="H150" i="9"/>
  <c r="G150" i="9"/>
  <c r="F150" i="9"/>
  <c r="E150" i="9"/>
  <c r="B150" i="9" s="1"/>
  <c r="H149" i="9"/>
  <c r="G149" i="9"/>
  <c r="E149" i="9" s="1"/>
  <c r="B149" i="9" s="1"/>
  <c r="F149" i="9"/>
  <c r="H148" i="9"/>
  <c r="G148" i="9"/>
  <c r="F148" i="9"/>
  <c r="E148" i="9"/>
  <c r="B148" i="9" s="1"/>
  <c r="H147" i="9"/>
  <c r="E147" i="9" s="1"/>
  <c r="B147" i="9" s="1"/>
  <c r="G147" i="9"/>
  <c r="F147" i="9"/>
  <c r="H146" i="9"/>
  <c r="G146" i="9"/>
  <c r="E146" i="9" s="1"/>
  <c r="B146" i="9" s="1"/>
  <c r="F146" i="9"/>
  <c r="H145" i="9"/>
  <c r="G145" i="9"/>
  <c r="F145" i="9"/>
  <c r="H144" i="9"/>
  <c r="G144" i="9"/>
  <c r="F144" i="9"/>
  <c r="E144" i="9"/>
  <c r="B144" i="9" s="1"/>
  <c r="H143" i="9"/>
  <c r="G143" i="9"/>
  <c r="F143" i="9"/>
  <c r="F142" i="9"/>
  <c r="H141" i="9"/>
  <c r="G141" i="9"/>
  <c r="E141" i="9" s="1"/>
  <c r="B141" i="9" s="1"/>
  <c r="F141" i="9"/>
  <c r="H140" i="9"/>
  <c r="G140" i="9"/>
  <c r="E140" i="9" s="1"/>
  <c r="B140" i="9" s="1"/>
  <c r="F140" i="9"/>
  <c r="H139" i="9"/>
  <c r="G139" i="9"/>
  <c r="F139" i="9"/>
  <c r="H138" i="9"/>
  <c r="G138" i="9"/>
  <c r="E138" i="9" s="1"/>
  <c r="B138" i="9" s="1"/>
  <c r="F138" i="9"/>
  <c r="H137" i="9"/>
  <c r="G137" i="9"/>
  <c r="F137" i="9"/>
  <c r="E137" i="9"/>
  <c r="B137" i="9" s="1"/>
  <c r="H136" i="9"/>
  <c r="G136" i="9"/>
  <c r="F136" i="9"/>
  <c r="E136" i="9"/>
  <c r="B136" i="9"/>
  <c r="H135" i="9"/>
  <c r="G135" i="9"/>
  <c r="F135" i="9"/>
  <c r="H134" i="9"/>
  <c r="G134" i="9"/>
  <c r="E134" i="9" s="1"/>
  <c r="B134" i="9" s="1"/>
  <c r="F134" i="9"/>
  <c r="H133" i="9"/>
  <c r="G133" i="9"/>
  <c r="E133" i="9" s="1"/>
  <c r="F133" i="9"/>
  <c r="H132" i="9"/>
  <c r="G132" i="9"/>
  <c r="E132" i="9" s="1"/>
  <c r="B132" i="9" s="1"/>
  <c r="F132" i="9"/>
  <c r="H131" i="9"/>
  <c r="G131" i="9"/>
  <c r="F131" i="9"/>
  <c r="H130" i="9"/>
  <c r="G130" i="9"/>
  <c r="E130" i="9" s="1"/>
  <c r="B130" i="9" s="1"/>
  <c r="F130" i="9"/>
  <c r="H129" i="9"/>
  <c r="G129" i="9"/>
  <c r="F129" i="9"/>
  <c r="H128" i="9"/>
  <c r="G128" i="9"/>
  <c r="E128" i="9" s="1"/>
  <c r="B128" i="9" s="1"/>
  <c r="F128" i="9"/>
  <c r="H127" i="9"/>
  <c r="G127" i="9"/>
  <c r="E127" i="9" s="1"/>
  <c r="F127" i="9"/>
  <c r="B127" i="9"/>
  <c r="H126" i="9"/>
  <c r="G126" i="9"/>
  <c r="F126" i="9"/>
  <c r="H125" i="9"/>
  <c r="G125" i="9"/>
  <c r="E125" i="9" s="1"/>
  <c r="F125" i="9"/>
  <c r="H124" i="9"/>
  <c r="G124" i="9"/>
  <c r="F124" i="9"/>
  <c r="E124" i="9"/>
  <c r="B124" i="9" s="1"/>
  <c r="H123" i="9"/>
  <c r="G123" i="9"/>
  <c r="E123" i="9" s="1"/>
  <c r="B123" i="9" s="1"/>
  <c r="F123" i="9"/>
  <c r="H122" i="9"/>
  <c r="G122" i="9"/>
  <c r="E122" i="9" s="1"/>
  <c r="B122" i="9" s="1"/>
  <c r="F122" i="9"/>
  <c r="H121" i="9"/>
  <c r="G121" i="9"/>
  <c r="F121" i="9"/>
  <c r="H120" i="9"/>
  <c r="G120" i="9"/>
  <c r="E120" i="9" s="1"/>
  <c r="B120" i="9" s="1"/>
  <c r="F120" i="9"/>
  <c r="H119" i="9"/>
  <c r="G119" i="9"/>
  <c r="F119" i="9"/>
  <c r="E119" i="9"/>
  <c r="B119" i="9" s="1"/>
  <c r="H118" i="9"/>
  <c r="G118" i="9"/>
  <c r="F118" i="9"/>
  <c r="E118" i="9"/>
  <c r="B118" i="9"/>
  <c r="H117" i="9"/>
  <c r="G117" i="9"/>
  <c r="F117" i="9"/>
  <c r="H116" i="9"/>
  <c r="G116" i="9"/>
  <c r="E116" i="9" s="1"/>
  <c r="B116" i="9" s="1"/>
  <c r="F116" i="9"/>
  <c r="H115" i="9"/>
  <c r="G115" i="9"/>
  <c r="E115" i="9" s="1"/>
  <c r="F115" i="9"/>
  <c r="H114" i="9"/>
  <c r="G114" i="9"/>
  <c r="E114" i="9" s="1"/>
  <c r="B114" i="9" s="1"/>
  <c r="F114" i="9"/>
  <c r="H113" i="9"/>
  <c r="E113" i="9" s="1"/>
  <c r="B113" i="9" s="1"/>
  <c r="G113" i="9"/>
  <c r="F113" i="9"/>
  <c r="H112" i="9"/>
  <c r="G112" i="9"/>
  <c r="E112" i="9" s="1"/>
  <c r="B112" i="9" s="1"/>
  <c r="F112" i="9"/>
  <c r="H111" i="9"/>
  <c r="E111" i="9" s="1"/>
  <c r="G111" i="9"/>
  <c r="F111" i="9"/>
  <c r="H110" i="9"/>
  <c r="G110" i="9"/>
  <c r="E110" i="9" s="1"/>
  <c r="B110" i="9" s="1"/>
  <c r="F110" i="9"/>
  <c r="H109" i="9"/>
  <c r="G109" i="9"/>
  <c r="F109" i="9"/>
  <c r="H108" i="9"/>
  <c r="E108" i="9" s="1"/>
  <c r="B108" i="9" s="1"/>
  <c r="G108" i="9"/>
  <c r="F108" i="9"/>
  <c r="H107" i="9"/>
  <c r="G107" i="9"/>
  <c r="E107" i="9" s="1"/>
  <c r="B107" i="9" s="1"/>
  <c r="F107" i="9"/>
  <c r="H106" i="9"/>
  <c r="G106" i="9"/>
  <c r="F106" i="9"/>
  <c r="E106" i="9"/>
  <c r="B106" i="9" s="1"/>
  <c r="H105" i="9"/>
  <c r="G105" i="9"/>
  <c r="E105" i="9" s="1"/>
  <c r="B105" i="9" s="1"/>
  <c r="F105" i="9"/>
  <c r="H104" i="9"/>
  <c r="G104" i="9"/>
  <c r="F104" i="9"/>
  <c r="E104" i="9"/>
  <c r="B104" i="9" s="1"/>
  <c r="H103" i="9"/>
  <c r="G103" i="9"/>
  <c r="F103" i="9"/>
  <c r="H102" i="9"/>
  <c r="G102" i="9"/>
  <c r="E102" i="9" s="1"/>
  <c r="B102" i="9" s="1"/>
  <c r="F102" i="9"/>
  <c r="H101" i="9"/>
  <c r="G101" i="9"/>
  <c r="F101" i="9"/>
  <c r="E101" i="9"/>
  <c r="B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G95" i="9"/>
  <c r="F95" i="9"/>
  <c r="H94" i="9"/>
  <c r="G94" i="9"/>
  <c r="E94" i="9" s="1"/>
  <c r="B94" i="9" s="1"/>
  <c r="F94" i="9"/>
  <c r="H93" i="9"/>
  <c r="G93" i="9"/>
  <c r="F93" i="9"/>
  <c r="H92" i="9"/>
  <c r="G92" i="9"/>
  <c r="E92" i="9" s="1"/>
  <c r="B92" i="9" s="1"/>
  <c r="F92" i="9"/>
  <c r="H91" i="9"/>
  <c r="G91" i="9"/>
  <c r="F91" i="9"/>
  <c r="H90" i="9"/>
  <c r="G90" i="9"/>
  <c r="F90" i="9"/>
  <c r="H89" i="9"/>
  <c r="G89" i="9"/>
  <c r="E89" i="9" s="1"/>
  <c r="B89" i="9" s="1"/>
  <c r="F89" i="9"/>
  <c r="H88" i="9"/>
  <c r="G88" i="9"/>
  <c r="E88" i="9" s="1"/>
  <c r="B88" i="9" s="1"/>
  <c r="F88" i="9"/>
  <c r="H87" i="9"/>
  <c r="G87" i="9"/>
  <c r="F87" i="9"/>
  <c r="E87" i="9"/>
  <c r="B87" i="9" s="1"/>
  <c r="H86" i="9"/>
  <c r="G86" i="9"/>
  <c r="F86" i="9"/>
  <c r="E86" i="9"/>
  <c r="B86" i="9" s="1"/>
  <c r="H85" i="9"/>
  <c r="G85" i="9"/>
  <c r="F85" i="9"/>
  <c r="H84" i="9"/>
  <c r="G84" i="9"/>
  <c r="E84" i="9" s="1"/>
  <c r="B84" i="9" s="1"/>
  <c r="F84" i="9"/>
  <c r="H83" i="9"/>
  <c r="G83" i="9"/>
  <c r="F83" i="9"/>
  <c r="E83" i="9"/>
  <c r="B83" i="9"/>
  <c r="H82" i="9"/>
  <c r="G82" i="9"/>
  <c r="E82" i="9" s="1"/>
  <c r="B82" i="9" s="1"/>
  <c r="F82" i="9"/>
  <c r="H81" i="9"/>
  <c r="E81" i="9" s="1"/>
  <c r="B81" i="9" s="1"/>
  <c r="G81" i="9"/>
  <c r="F81" i="9"/>
  <c r="H80" i="9"/>
  <c r="G80" i="9"/>
  <c r="E80" i="9" s="1"/>
  <c r="B80" i="9" s="1"/>
  <c r="F80" i="9"/>
  <c r="H79" i="9"/>
  <c r="G79" i="9"/>
  <c r="E79" i="9" s="1"/>
  <c r="B79" i="9" s="1"/>
  <c r="F79" i="9"/>
  <c r="H78" i="9"/>
  <c r="G78" i="9"/>
  <c r="F78" i="9"/>
  <c r="E78" i="9"/>
  <c r="B78" i="9" s="1"/>
  <c r="H77" i="9"/>
  <c r="G77" i="9"/>
  <c r="E77" i="9" s="1"/>
  <c r="B77" i="9" s="1"/>
  <c r="F77" i="9"/>
  <c r="H76" i="9"/>
  <c r="G76" i="9"/>
  <c r="F76" i="9"/>
  <c r="E76" i="9"/>
  <c r="B76" i="9" s="1"/>
  <c r="H75" i="9"/>
  <c r="G75" i="9"/>
  <c r="F75" i="9"/>
  <c r="H74" i="9"/>
  <c r="G74" i="9"/>
  <c r="E74" i="9" s="1"/>
  <c r="B74" i="9" s="1"/>
  <c r="F74" i="9"/>
  <c r="H73" i="9"/>
  <c r="G73" i="9"/>
  <c r="E73" i="9" s="1"/>
  <c r="B73" i="9" s="1"/>
  <c r="F73" i="9"/>
  <c r="H72" i="9"/>
  <c r="G72" i="9"/>
  <c r="F72" i="9"/>
  <c r="H71" i="9"/>
  <c r="G71" i="9"/>
  <c r="F71" i="9"/>
  <c r="H70" i="9"/>
  <c r="G70" i="9"/>
  <c r="F70" i="9"/>
  <c r="H69" i="9"/>
  <c r="G69" i="9"/>
  <c r="F69" i="9"/>
  <c r="H68" i="9"/>
  <c r="G68" i="9"/>
  <c r="F68" i="9"/>
  <c r="H67" i="9"/>
  <c r="G67" i="9"/>
  <c r="E67" i="9" s="1"/>
  <c r="F67" i="9"/>
  <c r="H66" i="9"/>
  <c r="G66" i="9"/>
  <c r="F66" i="9"/>
  <c r="E66" i="9"/>
  <c r="B66" i="9" s="1"/>
  <c r="H65" i="9"/>
  <c r="G65" i="9"/>
  <c r="E65" i="9" s="1"/>
  <c r="B65" i="9" s="1"/>
  <c r="F65" i="9"/>
  <c r="H64" i="9"/>
  <c r="G64" i="9"/>
  <c r="F64" i="9"/>
  <c r="H63" i="9"/>
  <c r="G63" i="9"/>
  <c r="F63" i="9"/>
  <c r="H62" i="9"/>
  <c r="G62" i="9"/>
  <c r="F62" i="9"/>
  <c r="H61" i="9"/>
  <c r="G61" i="9"/>
  <c r="E61" i="9" s="1"/>
  <c r="B61" i="9" s="1"/>
  <c r="F61" i="9"/>
  <c r="H60" i="9"/>
  <c r="G60" i="9"/>
  <c r="E60" i="9" s="1"/>
  <c r="B60" i="9" s="1"/>
  <c r="F60" i="9"/>
  <c r="H59" i="9"/>
  <c r="G59" i="9"/>
  <c r="E59" i="9" s="1"/>
  <c r="B59" i="9" s="1"/>
  <c r="F59" i="9"/>
  <c r="H58" i="9"/>
  <c r="G58" i="9"/>
  <c r="F58" i="9"/>
  <c r="H57" i="9"/>
  <c r="G57" i="9"/>
  <c r="F57" i="9"/>
  <c r="H56" i="9"/>
  <c r="G56" i="9"/>
  <c r="E56" i="9" s="1"/>
  <c r="B56" i="9" s="1"/>
  <c r="F56" i="9"/>
  <c r="H55" i="9"/>
  <c r="G55" i="9"/>
  <c r="E55" i="9" s="1"/>
  <c r="F55" i="9"/>
  <c r="H54" i="9"/>
  <c r="G54" i="9"/>
  <c r="E54" i="9" s="1"/>
  <c r="F54" i="9"/>
  <c r="H53" i="9"/>
  <c r="G53" i="9"/>
  <c r="F53" i="9"/>
  <c r="H52" i="9"/>
  <c r="G52" i="9"/>
  <c r="E52" i="9" s="1"/>
  <c r="B52" i="9" s="1"/>
  <c r="F52" i="9"/>
  <c r="H51" i="9"/>
  <c r="E51" i="9" s="1"/>
  <c r="B51" i="9" s="1"/>
  <c r="G51" i="9"/>
  <c r="F51" i="9"/>
  <c r="H50" i="9"/>
  <c r="G50" i="9"/>
  <c r="F50" i="9"/>
  <c r="H49" i="9"/>
  <c r="G49" i="9"/>
  <c r="E49" i="9" s="1"/>
  <c r="F49" i="9"/>
  <c r="H48" i="9"/>
  <c r="G48" i="9"/>
  <c r="F48" i="9"/>
  <c r="E48" i="9"/>
  <c r="H47" i="9"/>
  <c r="G47" i="9"/>
  <c r="E47" i="9" s="1"/>
  <c r="B47" i="9" s="1"/>
  <c r="F47" i="9"/>
  <c r="H46" i="9"/>
  <c r="G46" i="9"/>
  <c r="E46" i="9" s="1"/>
  <c r="B46" i="9" s="1"/>
  <c r="F46" i="9"/>
  <c r="H45" i="9"/>
  <c r="G45" i="9"/>
  <c r="F45" i="9"/>
  <c r="H44" i="9"/>
  <c r="G44" i="9"/>
  <c r="E44" i="9" s="1"/>
  <c r="B44" i="9" s="1"/>
  <c r="F44" i="9"/>
  <c r="H43" i="9"/>
  <c r="G43" i="9"/>
  <c r="F43" i="9"/>
  <c r="H42" i="9"/>
  <c r="G42" i="9"/>
  <c r="E42" i="9" s="1"/>
  <c r="B42" i="9" s="1"/>
  <c r="F42" i="9"/>
  <c r="H41" i="9"/>
  <c r="G41" i="9"/>
  <c r="F41" i="9"/>
  <c r="E41" i="9"/>
  <c r="B41" i="9" s="1"/>
  <c r="H40" i="9"/>
  <c r="G40" i="9"/>
  <c r="F40" i="9"/>
  <c r="H39" i="9"/>
  <c r="G39" i="9"/>
  <c r="F39" i="9"/>
  <c r="H38" i="9"/>
  <c r="G38" i="9"/>
  <c r="E38" i="9" s="1"/>
  <c r="B38" i="9" s="1"/>
  <c r="F38" i="9"/>
  <c r="H37" i="9"/>
  <c r="G37" i="9"/>
  <c r="E37" i="9" s="1"/>
  <c r="B37" i="9" s="1"/>
  <c r="F37" i="9"/>
  <c r="H36" i="9"/>
  <c r="G36" i="9"/>
  <c r="F36" i="9"/>
  <c r="E36" i="9"/>
  <c r="H35" i="9"/>
  <c r="G35" i="9"/>
  <c r="E35" i="9" s="1"/>
  <c r="B35" i="9" s="1"/>
  <c r="F35" i="9"/>
  <c r="H34" i="9"/>
  <c r="G34" i="9"/>
  <c r="E34" i="9" s="1"/>
  <c r="B34" i="9" s="1"/>
  <c r="F34" i="9"/>
  <c r="H33" i="9"/>
  <c r="G33" i="9"/>
  <c r="F33" i="9"/>
  <c r="H32" i="9"/>
  <c r="G32" i="9"/>
  <c r="F32" i="9"/>
  <c r="H31" i="9"/>
  <c r="G31" i="9"/>
  <c r="E31" i="9" s="1"/>
  <c r="F31" i="9"/>
  <c r="H30" i="9"/>
  <c r="G30" i="9"/>
  <c r="F30" i="9"/>
  <c r="E30" i="9"/>
  <c r="B30" i="9" s="1"/>
  <c r="H29" i="9"/>
  <c r="G29" i="9"/>
  <c r="F29" i="9"/>
  <c r="E29" i="9"/>
  <c r="B29" i="9"/>
  <c r="H28" i="9"/>
  <c r="G28" i="9"/>
  <c r="F28" i="9"/>
  <c r="E28" i="9"/>
  <c r="B28" i="9" s="1"/>
  <c r="H27" i="9"/>
  <c r="G27" i="9"/>
  <c r="F27" i="9"/>
  <c r="H26" i="9"/>
  <c r="G26" i="9"/>
  <c r="F26" i="9"/>
  <c r="H25" i="9"/>
  <c r="G25" i="9"/>
  <c r="F25" i="9"/>
  <c r="H24" i="9"/>
  <c r="G24" i="9"/>
  <c r="F24" i="9"/>
  <c r="H23" i="9"/>
  <c r="E23" i="9" s="1"/>
  <c r="B23" i="9" s="1"/>
  <c r="G23" i="9"/>
  <c r="F23" i="9"/>
  <c r="H22" i="9"/>
  <c r="G22" i="9"/>
  <c r="E22" i="9" s="1"/>
  <c r="B22" i="9" s="1"/>
  <c r="F22" i="9"/>
  <c r="H21" i="9"/>
  <c r="E21" i="9" s="1"/>
  <c r="B21" i="9" s="1"/>
  <c r="G21" i="9"/>
  <c r="F21" i="9"/>
  <c r="F20" i="9"/>
  <c r="F4" i="9"/>
  <c r="O3" i="9"/>
  <c r="G274" i="9" s="1"/>
  <c r="E274" i="9" s="1"/>
  <c r="I3" i="9"/>
  <c r="H3" i="9"/>
  <c r="G3" i="9"/>
  <c r="D101" i="8"/>
  <c r="D95" i="8"/>
  <c r="D90" i="8"/>
  <c r="D85" i="8"/>
  <c r="C1560" i="1" s="1"/>
  <c r="D80" i="8"/>
  <c r="D75" i="8"/>
  <c r="D70" i="8"/>
  <c r="D65" i="8"/>
  <c r="D60" i="8"/>
  <c r="D55" i="8"/>
  <c r="C1530" i="1" s="1"/>
  <c r="D50" i="8"/>
  <c r="D44" i="8"/>
  <c r="C1519" i="1" s="1"/>
  <c r="D36" i="8"/>
  <c r="D26" i="8"/>
  <c r="D24" i="8" s="1"/>
  <c r="C1499" i="1" s="1"/>
  <c r="D18" i="8"/>
  <c r="C1493" i="1" s="1"/>
  <c r="D8" i="8"/>
  <c r="C1483" i="1" s="1"/>
  <c r="E44" i="7"/>
  <c r="D44" i="7"/>
  <c r="E39" i="7"/>
  <c r="D39" i="7"/>
  <c r="E38" i="7"/>
  <c r="D38" i="7"/>
  <c r="E30" i="7"/>
  <c r="D30" i="7"/>
  <c r="E23" i="7"/>
  <c r="D23" i="7"/>
  <c r="D22" i="7"/>
  <c r="H30" i="3" s="1"/>
  <c r="E14" i="7"/>
  <c r="D14" i="7"/>
  <c r="E7" i="7"/>
  <c r="E6" i="7" s="1"/>
  <c r="D7" i="7"/>
  <c r="D6" i="7"/>
  <c r="F140" i="6"/>
  <c r="F139" i="6"/>
  <c r="F138" i="6"/>
  <c r="F137" i="6"/>
  <c r="F136" i="6"/>
  <c r="F135" i="6"/>
  <c r="F134" i="6"/>
  <c r="F133" i="6"/>
  <c r="F132" i="6"/>
  <c r="F131" i="6"/>
  <c r="E130" i="6"/>
  <c r="E129" i="6" s="1"/>
  <c r="D1423" i="1" s="1"/>
  <c r="D130" i="6"/>
  <c r="F128" i="6"/>
  <c r="F127" i="6"/>
  <c r="F126" i="6"/>
  <c r="F125" i="6"/>
  <c r="F124" i="6"/>
  <c r="F123" i="6"/>
  <c r="E122" i="6"/>
  <c r="D1416" i="1" s="1"/>
  <c r="D122" i="6"/>
  <c r="F121" i="6"/>
  <c r="F120" i="6"/>
  <c r="F119" i="6"/>
  <c r="E118" i="6"/>
  <c r="D118" i="6"/>
  <c r="F117" i="6"/>
  <c r="F116" i="6"/>
  <c r="E115" i="6"/>
  <c r="D115" i="6"/>
  <c r="C1409" i="1" s="1"/>
  <c r="F113" i="6"/>
  <c r="F112" i="6"/>
  <c r="F111" i="6"/>
  <c r="F110" i="6"/>
  <c r="F109" i="6"/>
  <c r="F108" i="6"/>
  <c r="E107" i="6"/>
  <c r="D1401" i="1" s="1"/>
  <c r="D107" i="6"/>
  <c r="F106" i="6"/>
  <c r="F105" i="6"/>
  <c r="F104" i="6"/>
  <c r="F103" i="6"/>
  <c r="F102" i="6"/>
  <c r="F101" i="6"/>
  <c r="F100" i="6"/>
  <c r="E99" i="6"/>
  <c r="D1393" i="1" s="1"/>
  <c r="D99" i="6"/>
  <c r="F99" i="6" s="1"/>
  <c r="F98" i="6"/>
  <c r="F97" i="6"/>
  <c r="F96" i="6"/>
  <c r="F95" i="6"/>
  <c r="E94" i="6"/>
  <c r="D1388" i="1" s="1"/>
  <c r="D94" i="6"/>
  <c r="F94" i="6" s="1"/>
  <c r="F93" i="6"/>
  <c r="F92" i="6"/>
  <c r="F91" i="6"/>
  <c r="E90" i="6"/>
  <c r="D90" i="6"/>
  <c r="F90" i="6" s="1"/>
  <c r="F88" i="6"/>
  <c r="F87" i="6"/>
  <c r="F86" i="6"/>
  <c r="F85" i="6"/>
  <c r="F84" i="6"/>
  <c r="F83" i="6"/>
  <c r="E82" i="6"/>
  <c r="D1376" i="1" s="1"/>
  <c r="D82" i="6"/>
  <c r="F81" i="6"/>
  <c r="F80" i="6"/>
  <c r="F79" i="6"/>
  <c r="F78" i="6"/>
  <c r="F77" i="6"/>
  <c r="F76" i="6"/>
  <c r="E75" i="6"/>
  <c r="D75" i="6"/>
  <c r="F74" i="6"/>
  <c r="F73" i="6"/>
  <c r="F72" i="6"/>
  <c r="F71" i="6"/>
  <c r="F70" i="6"/>
  <c r="F69" i="6"/>
  <c r="F68" i="6"/>
  <c r="F67" i="6"/>
  <c r="E66" i="6"/>
  <c r="D1360" i="1" s="1"/>
  <c r="D66" i="6"/>
  <c r="F65" i="6"/>
  <c r="F64" i="6"/>
  <c r="F63" i="6"/>
  <c r="F62" i="6"/>
  <c r="E61" i="6"/>
  <c r="D1355" i="1" s="1"/>
  <c r="D61" i="6"/>
  <c r="C1355" i="1" s="1"/>
  <c r="F60" i="6"/>
  <c r="F59" i="6"/>
  <c r="F58" i="6"/>
  <c r="F57" i="6"/>
  <c r="F56" i="6"/>
  <c r="F55" i="6"/>
  <c r="E54" i="6"/>
  <c r="D1348" i="1" s="1"/>
  <c r="D54" i="6"/>
  <c r="F53" i="6"/>
  <c r="F52" i="6"/>
  <c r="F51" i="6"/>
  <c r="E50" i="6"/>
  <c r="D50" i="6"/>
  <c r="F50" i="6" s="1"/>
  <c r="F49" i="6"/>
  <c r="F48" i="6"/>
  <c r="F47" i="6"/>
  <c r="F46" i="6"/>
  <c r="F45" i="6"/>
  <c r="F44" i="6"/>
  <c r="E43" i="6"/>
  <c r="D43" i="6"/>
  <c r="F43" i="6" s="1"/>
  <c r="F42" i="6"/>
  <c r="F41" i="6"/>
  <c r="F40" i="6"/>
  <c r="E39" i="6"/>
  <c r="D39" i="6"/>
  <c r="F38" i="6"/>
  <c r="F37" i="6"/>
  <c r="E36" i="6"/>
  <c r="D1330" i="1" s="1"/>
  <c r="D36" i="6"/>
  <c r="C1330" i="1" s="1"/>
  <c r="F34" i="6"/>
  <c r="F33" i="6"/>
  <c r="F32" i="6"/>
  <c r="F31" i="6"/>
  <c r="F30" i="6"/>
  <c r="F29" i="6"/>
  <c r="E28" i="6"/>
  <c r="D28" i="6"/>
  <c r="F27" i="6"/>
  <c r="F26" i="6"/>
  <c r="F25" i="6"/>
  <c r="F24" i="6"/>
  <c r="F23" i="6"/>
  <c r="E22" i="6"/>
  <c r="D22" i="6"/>
  <c r="C1316" i="1" s="1"/>
  <c r="F21" i="6"/>
  <c r="F20" i="6"/>
  <c r="F19" i="6"/>
  <c r="F18" i="6"/>
  <c r="F17" i="6"/>
  <c r="F16" i="6"/>
  <c r="F15" i="6"/>
  <c r="F14" i="6"/>
  <c r="E13" i="6"/>
  <c r="D13" i="6"/>
  <c r="F12" i="6"/>
  <c r="F11" i="6"/>
  <c r="E10" i="6"/>
  <c r="D1304" i="1" s="1"/>
  <c r="D10" i="6"/>
  <c r="F10" i="6" s="1"/>
  <c r="F9" i="6"/>
  <c r="F8" i="6"/>
  <c r="F7" i="6"/>
  <c r="E6" i="6"/>
  <c r="D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49" i="5"/>
  <c r="F248" i="5"/>
  <c r="F247" i="5"/>
  <c r="E246" i="5"/>
  <c r="D1223" i="1" s="1"/>
  <c r="H1223" i="1" s="1"/>
  <c r="D246" i="5"/>
  <c r="F244" i="5"/>
  <c r="F243" i="5"/>
  <c r="E242" i="5"/>
  <c r="D242" i="5"/>
  <c r="F242" i="5" s="1"/>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7" i="5" s="1"/>
  <c r="D206" i="5"/>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E180" i="5"/>
  <c r="E177" i="5" s="1"/>
  <c r="H289" i="9"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112" i="1" s="1"/>
  <c r="D135" i="5"/>
  <c r="D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5" i="5"/>
  <c r="F54" i="5"/>
  <c r="F53" i="5"/>
  <c r="E52" i="5"/>
  <c r="D1030" i="1" s="1"/>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1007" i="1" s="1"/>
  <c r="D29" i="5"/>
  <c r="F28" i="5"/>
  <c r="F27" i="5"/>
  <c r="F26" i="5"/>
  <c r="F25" i="5"/>
  <c r="F24" i="5"/>
  <c r="F23" i="5"/>
  <c r="F22" i="5"/>
  <c r="F21" i="5"/>
  <c r="F20" i="5"/>
  <c r="E19" i="5"/>
  <c r="D997" i="1" s="1"/>
  <c r="D19" i="5"/>
  <c r="F18" i="5"/>
  <c r="F17" i="5"/>
  <c r="F16" i="5"/>
  <c r="F15" i="5"/>
  <c r="F14" i="5"/>
  <c r="E13" i="5"/>
  <c r="D991" i="1" s="1"/>
  <c r="D13" i="5"/>
  <c r="F13" i="5"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F626" i="4"/>
  <c r="E626" i="4"/>
  <c r="E625" i="4" s="1"/>
  <c r="D626" i="4"/>
  <c r="D625" i="4"/>
  <c r="F625" i="4" s="1"/>
  <c r="F624" i="4"/>
  <c r="F623" i="4"/>
  <c r="F622" i="4"/>
  <c r="F621" i="4"/>
  <c r="F620" i="4"/>
  <c r="F619" i="4"/>
  <c r="F618" i="4"/>
  <c r="E617" i="4"/>
  <c r="F617" i="4" s="1"/>
  <c r="D617" i="4"/>
  <c r="F616" i="4"/>
  <c r="F615" i="4"/>
  <c r="F614" i="4"/>
  <c r="F613" i="4"/>
  <c r="F612" i="4"/>
  <c r="E612" i="4"/>
  <c r="D612" i="4"/>
  <c r="F611" i="4"/>
  <c r="F610" i="4"/>
  <c r="F609" i="4"/>
  <c r="F608" i="4"/>
  <c r="F607" i="4"/>
  <c r="F606" i="4"/>
  <c r="E605" i="4"/>
  <c r="D599" i="1" s="1"/>
  <c r="D605" i="4"/>
  <c r="C599" i="1" s="1"/>
  <c r="F604" i="4"/>
  <c r="E603" i="4"/>
  <c r="H142" i="9" s="1"/>
  <c r="D603" i="4"/>
  <c r="F602" i="4"/>
  <c r="F601" i="4"/>
  <c r="F600" i="4"/>
  <c r="E599" i="4"/>
  <c r="D599" i="4"/>
  <c r="F599" i="4" s="1"/>
  <c r="F598" i="4"/>
  <c r="F597" i="4"/>
  <c r="F596" i="4"/>
  <c r="F595" i="4"/>
  <c r="E594" i="4"/>
  <c r="D594" i="4"/>
  <c r="F592" i="4"/>
  <c r="F591" i="4"/>
  <c r="F590" i="4"/>
  <c r="E590" i="4"/>
  <c r="D590" i="4"/>
  <c r="F589" i="4"/>
  <c r="F588" i="4"/>
  <c r="F587" i="4"/>
  <c r="E587" i="4"/>
  <c r="D587" i="4"/>
  <c r="F586" i="4"/>
  <c r="E585" i="4"/>
  <c r="D585" i="4"/>
  <c r="F585" i="4" s="1"/>
  <c r="F584" i="4"/>
  <c r="F583" i="4"/>
  <c r="F582" i="4"/>
  <c r="E581" i="4"/>
  <c r="D581" i="4"/>
  <c r="E580" i="4"/>
  <c r="F579" i="4"/>
  <c r="F578" i="4"/>
  <c r="E577" i="4"/>
  <c r="E567" i="4" s="1"/>
  <c r="D577" i="4"/>
  <c r="F577" i="4" s="1"/>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E529" i="4" s="1"/>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F481" i="4"/>
  <c r="E481" i="4"/>
  <c r="D481" i="4"/>
  <c r="F480" i="4"/>
  <c r="F479" i="4"/>
  <c r="F478" i="4"/>
  <c r="E478" i="4"/>
  <c r="D478" i="4"/>
  <c r="F477" i="4"/>
  <c r="F476" i="4"/>
  <c r="F475" i="4"/>
  <c r="F474" i="4"/>
  <c r="F473" i="4"/>
  <c r="E473" i="4"/>
  <c r="D473" i="4"/>
  <c r="E472" i="4"/>
  <c r="D472" i="4"/>
  <c r="F471" i="4"/>
  <c r="F470" i="4"/>
  <c r="E469" i="4"/>
  <c r="D469" i="4"/>
  <c r="F469" i="4" s="1"/>
  <c r="F468" i="4"/>
  <c r="F467" i="4"/>
  <c r="F466" i="4"/>
  <c r="E466" i="4"/>
  <c r="D466" i="4"/>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18" i="4"/>
  <c r="D418" i="4"/>
  <c r="F418" i="4" s="1"/>
  <c r="E417" i="4"/>
  <c r="D417" i="4"/>
  <c r="F417" i="4" s="1"/>
  <c r="E416" i="4"/>
  <c r="D411" i="1" s="1"/>
  <c r="D416" i="4"/>
  <c r="F411" i="4"/>
  <c r="F410" i="4"/>
  <c r="F409" i="4"/>
  <c r="F406" i="4"/>
  <c r="F405" i="4"/>
  <c r="F404" i="4"/>
  <c r="F403" i="4"/>
  <c r="E402" i="4"/>
  <c r="F402" i="4" s="1"/>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E351"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26" i="1" s="1"/>
  <c r="G326" i="1" s="1"/>
  <c r="D331" i="4"/>
  <c r="F331" i="4" s="1"/>
  <c r="F330" i="4"/>
  <c r="F329" i="4"/>
  <c r="F328" i="4"/>
  <c r="F327" i="4"/>
  <c r="E326" i="4"/>
  <c r="D326" i="4"/>
  <c r="F326" i="4" s="1"/>
  <c r="F325" i="4"/>
  <c r="F324" i="4"/>
  <c r="F323" i="4"/>
  <c r="F322" i="4"/>
  <c r="F321" i="4"/>
  <c r="F320" i="4"/>
  <c r="F319" i="4"/>
  <c r="F318" i="4"/>
  <c r="E317" i="4"/>
  <c r="D312" i="1" s="1"/>
  <c r="D317" i="4"/>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F273" i="4"/>
  <c r="E273" i="4"/>
  <c r="D273" i="4"/>
  <c r="F272" i="4"/>
  <c r="F271" i="4"/>
  <c r="F270" i="4"/>
  <c r="F269" i="4"/>
  <c r="E268" i="4"/>
  <c r="D268" i="4"/>
  <c r="F267" i="4"/>
  <c r="F266" i="4"/>
  <c r="F265" i="4"/>
  <c r="E264" i="4"/>
  <c r="D264" i="4"/>
  <c r="F262" i="4"/>
  <c r="F261" i="4"/>
  <c r="F260" i="4"/>
  <c r="E259" i="4"/>
  <c r="E252" i="4" s="1"/>
  <c r="D259" i="4"/>
  <c r="F258" i="4"/>
  <c r="F257" i="4"/>
  <c r="F256" i="4"/>
  <c r="F255" i="4"/>
  <c r="F254" i="4"/>
  <c r="F253" i="4"/>
  <c r="E253" i="4"/>
  <c r="D253" i="4"/>
  <c r="D252" i="4"/>
  <c r="F251" i="4"/>
  <c r="F250" i="4"/>
  <c r="F249" i="4"/>
  <c r="F248" i="4"/>
  <c r="E247" i="4"/>
  <c r="D247" i="4"/>
  <c r="F247" i="4" s="1"/>
  <c r="F246" i="4"/>
  <c r="F245" i="4"/>
  <c r="E244" i="4"/>
  <c r="D244" i="4"/>
  <c r="F243" i="4"/>
  <c r="F242" i="4"/>
  <c r="F241" i="4"/>
  <c r="E240" i="4"/>
  <c r="D236" i="1" s="1"/>
  <c r="D240" i="4"/>
  <c r="F239" i="4"/>
  <c r="F238" i="4"/>
  <c r="F237" i="4"/>
  <c r="E236" i="4"/>
  <c r="D236" i="4"/>
  <c r="F235" i="4"/>
  <c r="F234" i="4"/>
  <c r="F233" i="4"/>
  <c r="F232" i="4"/>
  <c r="E231" i="4"/>
  <c r="D231" i="4"/>
  <c r="F230" i="4"/>
  <c r="F229" i="4"/>
  <c r="E228" i="4"/>
  <c r="D228" i="4"/>
  <c r="F228" i="4" s="1"/>
  <c r="F227" i="4"/>
  <c r="F226" i="4"/>
  <c r="E225" i="4"/>
  <c r="D225" i="4"/>
  <c r="F223" i="4"/>
  <c r="F222" i="4"/>
  <c r="F221" i="4"/>
  <c r="F220" i="4"/>
  <c r="E219" i="4"/>
  <c r="D215" i="1" s="1"/>
  <c r="D219" i="4"/>
  <c r="F218" i="4"/>
  <c r="F217" i="4"/>
  <c r="F216" i="4"/>
  <c r="E216" i="4"/>
  <c r="D216" i="4"/>
  <c r="D215" i="4"/>
  <c r="F214" i="4"/>
  <c r="F213" i="4"/>
  <c r="F212" i="4"/>
  <c r="F211" i="4"/>
  <c r="E210" i="4"/>
  <c r="D206" i="1" s="1"/>
  <c r="D210" i="4"/>
  <c r="F209" i="4"/>
  <c r="F208" i="4"/>
  <c r="F207" i="4"/>
  <c r="F206" i="4"/>
  <c r="F205" i="4"/>
  <c r="F204" i="4"/>
  <c r="F203" i="4"/>
  <c r="E202" i="4"/>
  <c r="D202" i="4"/>
  <c r="F201" i="4"/>
  <c r="F200" i="4"/>
  <c r="F199" i="4"/>
  <c r="F198"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D134" i="4"/>
  <c r="F134" i="4" s="1"/>
  <c r="E133" i="4"/>
  <c r="D133" i="4"/>
  <c r="F133" i="4" s="1"/>
  <c r="F132" i="4"/>
  <c r="F131" i="4"/>
  <c r="F130" i="4"/>
  <c r="F129" i="4"/>
  <c r="E128" i="4"/>
  <c r="D124" i="1" s="1"/>
  <c r="H124" i="1" s="1"/>
  <c r="D128" i="4"/>
  <c r="F127" i="4"/>
  <c r="F126" i="4"/>
  <c r="E125" i="4"/>
  <c r="D125" i="4"/>
  <c r="D124" i="4" s="1"/>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3" i="1" s="1"/>
  <c r="H73" i="1" s="1"/>
  <c r="D77" i="4"/>
  <c r="F76" i="4"/>
  <c r="F75" i="4"/>
  <c r="E74" i="4"/>
  <c r="D74" i="4"/>
  <c r="F73" i="4"/>
  <c r="F72" i="4"/>
  <c r="E71" i="4"/>
  <c r="D71" i="4"/>
  <c r="F71" i="4" s="1"/>
  <c r="F70" i="4"/>
  <c r="F69" i="4"/>
  <c r="E68" i="4"/>
  <c r="D68" i="4"/>
  <c r="F68" i="4" s="1"/>
  <c r="F67" i="4"/>
  <c r="F66" i="4"/>
  <c r="E65" i="4"/>
  <c r="D65" i="4"/>
  <c r="F64" i="4"/>
  <c r="F63" i="4"/>
  <c r="E62" i="4"/>
  <c r="D62" i="4"/>
  <c r="F62" i="4" s="1"/>
  <c r="F61" i="4"/>
  <c r="F60" i="4"/>
  <c r="E59" i="4"/>
  <c r="F59" i="4" s="1"/>
  <c r="D59" i="4"/>
  <c r="F58" i="4"/>
  <c r="F57" i="4"/>
  <c r="F56" i="4"/>
  <c r="F55" i="4"/>
  <c r="E54" i="4"/>
  <c r="D50" i="1" s="1"/>
  <c r="D54" i="4"/>
  <c r="F53" i="4"/>
  <c r="F52" i="4"/>
  <c r="F51" i="4"/>
  <c r="E51" i="4"/>
  <c r="D51" i="4"/>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E29" i="4"/>
  <c r="D25" i="1" s="1"/>
  <c r="H25" i="1" s="1"/>
  <c r="D29" i="4"/>
  <c r="F28" i="4"/>
  <c r="F27" i="4"/>
  <c r="F26" i="4"/>
  <c r="F25" i="4"/>
  <c r="F24" i="4"/>
  <c r="E23" i="4"/>
  <c r="D23" i="4"/>
  <c r="F22" i="4"/>
  <c r="F21" i="4"/>
  <c r="F20" i="4"/>
  <c r="F19" i="4"/>
  <c r="F18" i="4"/>
  <c r="E17" i="4"/>
  <c r="D17" i="4"/>
  <c r="F17" i="4" s="1"/>
  <c r="F16" i="4"/>
  <c r="F15" i="4"/>
  <c r="F14" i="4"/>
  <c r="F13" i="4"/>
  <c r="F12" i="4"/>
  <c r="F11" i="4"/>
  <c r="F10" i="4"/>
  <c r="F9" i="4"/>
  <c r="E8" i="4"/>
  <c r="D4" i="1" s="1"/>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H1578" i="1"/>
  <c r="C1578" i="1"/>
  <c r="G1578" i="1" s="1"/>
  <c r="C1577" i="1"/>
  <c r="H1577" i="1" s="1"/>
  <c r="C1576" i="1"/>
  <c r="H1576" i="1" s="1"/>
  <c r="G1575" i="1"/>
  <c r="C1575" i="1"/>
  <c r="H1575" i="1" s="1"/>
  <c r="H1574" i="1"/>
  <c r="G1574" i="1"/>
  <c r="C1574" i="1"/>
  <c r="C1573" i="1"/>
  <c r="H1572" i="1"/>
  <c r="G1572" i="1"/>
  <c r="C1572" i="1"/>
  <c r="C1571" i="1"/>
  <c r="H1571" i="1" s="1"/>
  <c r="H1570" i="1"/>
  <c r="G1570" i="1"/>
  <c r="C1570" i="1"/>
  <c r="C1569" i="1"/>
  <c r="H1569" i="1" s="1"/>
  <c r="H1568" i="1"/>
  <c r="G1568" i="1"/>
  <c r="C1568" i="1"/>
  <c r="G1567" i="1"/>
  <c r="C1567" i="1"/>
  <c r="H1567" i="1" s="1"/>
  <c r="C1566" i="1"/>
  <c r="H1566" i="1" s="1"/>
  <c r="C1565" i="1"/>
  <c r="H1564" i="1"/>
  <c r="G1564" i="1"/>
  <c r="C1564" i="1"/>
  <c r="G1563" i="1"/>
  <c r="C1563" i="1"/>
  <c r="H1563" i="1" s="1"/>
  <c r="H1562" i="1"/>
  <c r="G1562" i="1"/>
  <c r="C1562" i="1"/>
  <c r="C1561" i="1"/>
  <c r="C1559" i="1"/>
  <c r="H1559" i="1" s="1"/>
  <c r="H1558" i="1"/>
  <c r="G1558" i="1"/>
  <c r="C1558" i="1"/>
  <c r="G1557" i="1"/>
  <c r="C1557" i="1"/>
  <c r="H1557" i="1" s="1"/>
  <c r="H1556" i="1"/>
  <c r="G1556" i="1"/>
  <c r="C1556" i="1"/>
  <c r="C1555" i="1"/>
  <c r="H1554" i="1"/>
  <c r="G1554" i="1"/>
  <c r="C1554" i="1"/>
  <c r="G1553" i="1"/>
  <c r="C1553" i="1"/>
  <c r="H1553" i="1" s="1"/>
  <c r="H1552" i="1"/>
  <c r="G1552" i="1"/>
  <c r="C1552" i="1"/>
  <c r="C1551" i="1"/>
  <c r="C1550" i="1"/>
  <c r="H1550" i="1" s="1"/>
  <c r="C1549" i="1"/>
  <c r="H1549" i="1" s="1"/>
  <c r="H1548" i="1"/>
  <c r="G1548" i="1"/>
  <c r="C1548" i="1"/>
  <c r="C1547" i="1"/>
  <c r="H1547" i="1" s="1"/>
  <c r="H1546" i="1"/>
  <c r="G1546" i="1"/>
  <c r="C1546" i="1"/>
  <c r="G1545" i="1"/>
  <c r="C1545" i="1"/>
  <c r="H1545" i="1" s="1"/>
  <c r="H1544" i="1"/>
  <c r="G1544" i="1"/>
  <c r="C1544" i="1"/>
  <c r="C1543" i="1"/>
  <c r="H1542" i="1"/>
  <c r="G1542" i="1"/>
  <c r="C1542" i="1"/>
  <c r="G1541" i="1"/>
  <c r="C1541" i="1"/>
  <c r="H1541" i="1" s="1"/>
  <c r="H1540" i="1"/>
  <c r="G1540" i="1"/>
  <c r="C1540" i="1"/>
  <c r="G1539" i="1"/>
  <c r="C1539" i="1"/>
  <c r="H1539" i="1" s="1"/>
  <c r="H1538" i="1"/>
  <c r="G1538" i="1"/>
  <c r="C1538" i="1"/>
  <c r="C1537" i="1"/>
  <c r="H1536" i="1"/>
  <c r="G1536" i="1"/>
  <c r="C1536" i="1"/>
  <c r="C1535" i="1"/>
  <c r="H1535" i="1" s="1"/>
  <c r="H1534" i="1"/>
  <c r="G1534" i="1"/>
  <c r="C1534" i="1"/>
  <c r="G1533" i="1"/>
  <c r="C1533" i="1"/>
  <c r="H1533" i="1" s="1"/>
  <c r="C1532" i="1"/>
  <c r="H1532" i="1" s="1"/>
  <c r="C1531" i="1"/>
  <c r="C1529" i="1"/>
  <c r="H1529" i="1" s="1"/>
  <c r="H1528" i="1"/>
  <c r="G1528" i="1"/>
  <c r="C1528" i="1"/>
  <c r="C1527" i="1"/>
  <c r="H1526" i="1"/>
  <c r="G1526" i="1"/>
  <c r="C1526" i="1"/>
  <c r="C1525" i="1"/>
  <c r="H1525" i="1" s="1"/>
  <c r="C1523" i="1"/>
  <c r="H1522" i="1"/>
  <c r="G1522" i="1"/>
  <c r="C1522" i="1"/>
  <c r="G1521" i="1"/>
  <c r="C1521" i="1"/>
  <c r="H1521" i="1" s="1"/>
  <c r="C1520" i="1"/>
  <c r="H1520" i="1" s="1"/>
  <c r="H1516" i="1"/>
  <c r="G1516" i="1"/>
  <c r="C1516" i="1"/>
  <c r="C1515" i="1"/>
  <c r="H1515" i="1" s="1"/>
  <c r="H1514" i="1"/>
  <c r="G1514" i="1"/>
  <c r="C1514" i="1"/>
  <c r="C1513" i="1"/>
  <c r="H1512" i="1"/>
  <c r="G1512" i="1"/>
  <c r="C1512" i="1"/>
  <c r="C1511" i="1"/>
  <c r="H1511" i="1" s="1"/>
  <c r="C1510" i="1"/>
  <c r="H1510" i="1" s="1"/>
  <c r="C1509" i="1"/>
  <c r="H1509" i="1" s="1"/>
  <c r="C1508" i="1"/>
  <c r="H1508" i="1" s="1"/>
  <c r="C1507" i="1"/>
  <c r="C1506" i="1"/>
  <c r="G1506" i="1" s="1"/>
  <c r="C1505" i="1"/>
  <c r="H1504" i="1"/>
  <c r="G1504" i="1"/>
  <c r="C1504" i="1"/>
  <c r="C1503" i="1"/>
  <c r="C1502" i="1"/>
  <c r="H1502" i="1" s="1"/>
  <c r="C1501" i="1"/>
  <c r="C1500" i="1"/>
  <c r="G1500" i="1" s="1"/>
  <c r="H1498" i="1"/>
  <c r="G1498" i="1"/>
  <c r="C1498" i="1"/>
  <c r="C1497" i="1"/>
  <c r="H1496" i="1"/>
  <c r="G1496" i="1"/>
  <c r="C1496" i="1"/>
  <c r="C1495" i="1"/>
  <c r="H1494" i="1"/>
  <c r="G1494" i="1"/>
  <c r="C1494" i="1"/>
  <c r="C1492" i="1"/>
  <c r="H1492" i="1" s="1"/>
  <c r="C1491" i="1"/>
  <c r="C1490" i="1"/>
  <c r="H1490" i="1" s="1"/>
  <c r="C1489" i="1"/>
  <c r="H1488" i="1"/>
  <c r="C1488" i="1"/>
  <c r="G1488" i="1" s="1"/>
  <c r="C1487" i="1"/>
  <c r="C1486" i="1"/>
  <c r="C1485" i="1"/>
  <c r="C1484" i="1"/>
  <c r="G1484" i="1" s="1"/>
  <c r="C1482" i="1"/>
  <c r="C1480" i="1"/>
  <c r="H1479" i="1"/>
  <c r="G1479" i="1"/>
  <c r="D1479" i="1"/>
  <c r="C1479" i="1"/>
  <c r="J1479" i="1" s="1"/>
  <c r="G1478" i="1"/>
  <c r="D1478" i="1"/>
  <c r="C1478" i="1"/>
  <c r="J1478" i="1" s="1"/>
  <c r="H1477" i="1"/>
  <c r="D1477" i="1"/>
  <c r="C1477" i="1"/>
  <c r="J1477" i="1" s="1"/>
  <c r="H1476" i="1"/>
  <c r="G1476" i="1"/>
  <c r="D1476" i="1"/>
  <c r="C1476" i="1"/>
  <c r="J1476" i="1" s="1"/>
  <c r="D1475" i="1"/>
  <c r="C1475" i="1"/>
  <c r="D1474" i="1"/>
  <c r="G1474" i="1" s="1"/>
  <c r="C1474" i="1"/>
  <c r="G1473" i="1"/>
  <c r="D1473" i="1"/>
  <c r="C1473" i="1"/>
  <c r="D1472" i="1"/>
  <c r="C1472" i="1"/>
  <c r="G1472" i="1" s="1"/>
  <c r="D1471" i="1"/>
  <c r="G1471" i="1" s="1"/>
  <c r="C1471" i="1"/>
  <c r="D1470" i="1"/>
  <c r="C1470" i="1"/>
  <c r="H1470" i="1" s="1"/>
  <c r="H1469" i="1"/>
  <c r="G1469" i="1"/>
  <c r="D1469" i="1"/>
  <c r="C1469" i="1"/>
  <c r="I1468" i="1"/>
  <c r="H1468" i="1"/>
  <c r="G1468" i="1"/>
  <c r="D1468" i="1"/>
  <c r="C1468" i="1"/>
  <c r="J1468" i="1" s="1"/>
  <c r="D1467" i="1"/>
  <c r="C1467" i="1"/>
  <c r="G1466" i="1"/>
  <c r="D1466" i="1"/>
  <c r="C1466" i="1"/>
  <c r="J1466" i="1" s="1"/>
  <c r="D1465" i="1"/>
  <c r="C1465" i="1"/>
  <c r="J1465" i="1" s="1"/>
  <c r="H1464" i="1"/>
  <c r="D1464" i="1"/>
  <c r="C1464" i="1"/>
  <c r="J1464" i="1" s="1"/>
  <c r="H1463" i="1"/>
  <c r="G1463" i="1"/>
  <c r="I1463" i="1" s="1"/>
  <c r="D1463" i="1"/>
  <c r="C1463" i="1"/>
  <c r="J1463" i="1" s="1"/>
  <c r="I1462" i="1"/>
  <c r="H1462" i="1"/>
  <c r="G1462" i="1"/>
  <c r="D1462" i="1"/>
  <c r="C1462" i="1"/>
  <c r="J1462" i="1" s="1"/>
  <c r="D1461" i="1"/>
  <c r="C1461" i="1"/>
  <c r="D1460" i="1"/>
  <c r="G1460" i="1" s="1"/>
  <c r="C1460" i="1"/>
  <c r="D1459" i="1"/>
  <c r="C1459" i="1"/>
  <c r="D1458" i="1"/>
  <c r="C1458" i="1"/>
  <c r="D1457" i="1"/>
  <c r="C1457" i="1"/>
  <c r="D1456" i="1"/>
  <c r="C1456" i="1"/>
  <c r="D1455" i="1"/>
  <c r="C1455" i="1"/>
  <c r="D1454" i="1"/>
  <c r="C1454" i="1"/>
  <c r="H1454" i="1" s="1"/>
  <c r="D1452" i="1"/>
  <c r="C1452" i="1"/>
  <c r="J1452" i="1" s="1"/>
  <c r="H1451" i="1"/>
  <c r="D1451" i="1"/>
  <c r="C1451" i="1"/>
  <c r="J1451" i="1" s="1"/>
  <c r="D1450" i="1"/>
  <c r="H1450" i="1" s="1"/>
  <c r="C1450" i="1"/>
  <c r="I1449" i="1"/>
  <c r="H1449" i="1"/>
  <c r="G1449" i="1"/>
  <c r="D1449" i="1"/>
  <c r="C1449" i="1"/>
  <c r="J1449" i="1" s="1"/>
  <c r="D1448" i="1"/>
  <c r="C1448" i="1"/>
  <c r="G1447" i="1"/>
  <c r="D1447" i="1"/>
  <c r="C1447" i="1"/>
  <c r="J1447" i="1" s="1"/>
  <c r="J1446" i="1"/>
  <c r="G1446" i="1"/>
  <c r="I1446" i="1" s="1"/>
  <c r="D1446" i="1"/>
  <c r="C1446" i="1"/>
  <c r="H1446" i="1" s="1"/>
  <c r="J1445" i="1"/>
  <c r="D1445" i="1"/>
  <c r="G1445" i="1" s="1"/>
  <c r="C1445" i="1"/>
  <c r="D1444" i="1"/>
  <c r="G1444" i="1" s="1"/>
  <c r="C1444" i="1"/>
  <c r="D1443" i="1"/>
  <c r="G1443" i="1" s="1"/>
  <c r="C1443" i="1"/>
  <c r="D1442" i="1"/>
  <c r="G1442" i="1" s="1"/>
  <c r="C1442" i="1"/>
  <c r="D1441" i="1"/>
  <c r="G1441" i="1" s="1"/>
  <c r="C1441" i="1"/>
  <c r="D1440" i="1"/>
  <c r="G1440" i="1" s="1"/>
  <c r="C1440" i="1"/>
  <c r="D1439" i="1"/>
  <c r="G1439" i="1" s="1"/>
  <c r="C1439" i="1"/>
  <c r="D1438" i="1"/>
  <c r="H1438" i="1" s="1"/>
  <c r="C1438" i="1"/>
  <c r="C1437" i="1"/>
  <c r="D1434" i="1"/>
  <c r="C1434" i="1"/>
  <c r="D1433" i="1"/>
  <c r="C1433" i="1"/>
  <c r="G1433" i="1" s="1"/>
  <c r="D1432" i="1"/>
  <c r="C1432" i="1"/>
  <c r="D1431" i="1"/>
  <c r="C1431" i="1"/>
  <c r="G1431" i="1" s="1"/>
  <c r="D1430" i="1"/>
  <c r="C1430" i="1"/>
  <c r="D1429" i="1"/>
  <c r="C1429" i="1"/>
  <c r="H1429" i="1" s="1"/>
  <c r="D1428" i="1"/>
  <c r="C1428" i="1"/>
  <c r="H1428" i="1" s="1"/>
  <c r="D1427" i="1"/>
  <c r="C1427" i="1"/>
  <c r="H1427" i="1" s="1"/>
  <c r="D1426" i="1"/>
  <c r="C1426" i="1"/>
  <c r="D1425" i="1"/>
  <c r="H1425" i="1" s="1"/>
  <c r="C1425" i="1"/>
  <c r="D1424" i="1"/>
  <c r="C1424" i="1"/>
  <c r="G1424" i="1" s="1"/>
  <c r="D1422" i="1"/>
  <c r="C1422" i="1"/>
  <c r="D1421" i="1"/>
  <c r="C1421" i="1"/>
  <c r="D1420" i="1"/>
  <c r="C1420" i="1"/>
  <c r="H1420" i="1" s="1"/>
  <c r="D1419" i="1"/>
  <c r="C1419" i="1"/>
  <c r="D1418" i="1"/>
  <c r="C1418" i="1"/>
  <c r="H1418" i="1" s="1"/>
  <c r="D1417" i="1"/>
  <c r="C1417" i="1"/>
  <c r="C1416" i="1"/>
  <c r="D1415" i="1"/>
  <c r="C1415" i="1"/>
  <c r="D1414" i="1"/>
  <c r="C1414" i="1"/>
  <c r="D1413" i="1"/>
  <c r="C1413" i="1"/>
  <c r="D1412" i="1"/>
  <c r="C1412" i="1"/>
  <c r="D1411" i="1"/>
  <c r="C1411" i="1"/>
  <c r="H1411" i="1" s="1"/>
  <c r="D1410" i="1"/>
  <c r="C1410" i="1"/>
  <c r="H1410" i="1" s="1"/>
  <c r="D1409" i="1"/>
  <c r="D1407" i="1"/>
  <c r="C1407" i="1"/>
  <c r="D1406" i="1"/>
  <c r="C1406" i="1"/>
  <c r="G1406" i="1" s="1"/>
  <c r="D1405" i="1"/>
  <c r="C1405" i="1"/>
  <c r="D1404" i="1"/>
  <c r="C1404" i="1"/>
  <c r="D1403" i="1"/>
  <c r="C1403" i="1"/>
  <c r="H1402" i="1"/>
  <c r="D1402" i="1"/>
  <c r="C1402" i="1"/>
  <c r="C1401" i="1"/>
  <c r="D1400" i="1"/>
  <c r="C1400" i="1"/>
  <c r="H1400" i="1" s="1"/>
  <c r="D1399" i="1"/>
  <c r="C1399" i="1"/>
  <c r="D1398" i="1"/>
  <c r="C1398" i="1"/>
  <c r="D1397" i="1"/>
  <c r="H1397" i="1" s="1"/>
  <c r="C1397" i="1"/>
  <c r="D1396" i="1"/>
  <c r="C1396" i="1"/>
  <c r="D1395" i="1"/>
  <c r="C1395" i="1"/>
  <c r="G1395" i="1" s="1"/>
  <c r="D1394" i="1"/>
  <c r="C1394" i="1"/>
  <c r="D1392" i="1"/>
  <c r="H1392" i="1" s="1"/>
  <c r="C1392" i="1"/>
  <c r="D1391" i="1"/>
  <c r="C1391" i="1"/>
  <c r="D1390" i="1"/>
  <c r="C1390" i="1"/>
  <c r="D1389" i="1"/>
  <c r="H1389" i="1" s="1"/>
  <c r="C1389" i="1"/>
  <c r="D1387" i="1"/>
  <c r="C1387" i="1"/>
  <c r="D1386" i="1"/>
  <c r="C1386" i="1"/>
  <c r="D1385" i="1"/>
  <c r="C1385" i="1"/>
  <c r="D1384" i="1"/>
  <c r="D1382" i="1"/>
  <c r="G1382" i="1" s="1"/>
  <c r="C1382" i="1"/>
  <c r="D1381" i="1"/>
  <c r="C1381" i="1"/>
  <c r="D1380" i="1"/>
  <c r="C1380" i="1"/>
  <c r="D1379" i="1"/>
  <c r="C1379" i="1"/>
  <c r="D1378" i="1"/>
  <c r="C1378" i="1"/>
  <c r="D1377" i="1"/>
  <c r="C1377" i="1"/>
  <c r="D1375" i="1"/>
  <c r="C1375" i="1"/>
  <c r="H1375" i="1" s="1"/>
  <c r="D1374" i="1"/>
  <c r="C1374" i="1"/>
  <c r="D1373" i="1"/>
  <c r="C1373" i="1"/>
  <c r="H1373" i="1" s="1"/>
  <c r="D1372" i="1"/>
  <c r="C1372" i="1"/>
  <c r="G1372" i="1" s="1"/>
  <c r="D1371" i="1"/>
  <c r="H1371" i="1" s="1"/>
  <c r="C1371" i="1"/>
  <c r="D1370" i="1"/>
  <c r="C1370" i="1"/>
  <c r="D1369" i="1"/>
  <c r="D1368" i="1"/>
  <c r="C1368" i="1"/>
  <c r="D1367" i="1"/>
  <c r="C1367" i="1"/>
  <c r="D1366" i="1"/>
  <c r="C1366" i="1"/>
  <c r="H1366" i="1" s="1"/>
  <c r="H1365" i="1"/>
  <c r="D1365" i="1"/>
  <c r="C1365" i="1"/>
  <c r="G1365" i="1" s="1"/>
  <c r="D1364" i="1"/>
  <c r="C1364" i="1"/>
  <c r="H1364" i="1" s="1"/>
  <c r="D1363" i="1"/>
  <c r="C1363" i="1"/>
  <c r="D1362" i="1"/>
  <c r="C1362" i="1"/>
  <c r="D1361" i="1"/>
  <c r="H1361" i="1" s="1"/>
  <c r="C1361" i="1"/>
  <c r="D1359" i="1"/>
  <c r="C1359" i="1"/>
  <c r="D1358" i="1"/>
  <c r="C1358" i="1"/>
  <c r="D1357" i="1"/>
  <c r="C1357" i="1"/>
  <c r="D1356" i="1"/>
  <c r="C1356" i="1"/>
  <c r="D1354" i="1"/>
  <c r="C1354" i="1"/>
  <c r="D1353" i="1"/>
  <c r="H1353" i="1" s="1"/>
  <c r="C1353" i="1"/>
  <c r="D1352" i="1"/>
  <c r="C1352" i="1"/>
  <c r="G1352" i="1" s="1"/>
  <c r="D1351" i="1"/>
  <c r="C1351" i="1"/>
  <c r="G1351" i="1" s="1"/>
  <c r="D1350" i="1"/>
  <c r="C1350" i="1"/>
  <c r="D1349" i="1"/>
  <c r="C1349" i="1"/>
  <c r="D1347" i="1"/>
  <c r="C1347" i="1"/>
  <c r="D1346" i="1"/>
  <c r="G1346" i="1" s="1"/>
  <c r="C1346" i="1"/>
  <c r="H1346" i="1" s="1"/>
  <c r="D1345" i="1"/>
  <c r="C1345" i="1"/>
  <c r="D1344" i="1"/>
  <c r="C1344" i="1"/>
  <c r="D1343" i="1"/>
  <c r="C1343" i="1"/>
  <c r="G1343" i="1" s="1"/>
  <c r="D1342" i="1"/>
  <c r="C1342" i="1"/>
  <c r="D1341" i="1"/>
  <c r="C1341" i="1"/>
  <c r="G1341" i="1" s="1"/>
  <c r="D1340" i="1"/>
  <c r="C1340" i="1"/>
  <c r="D1339" i="1"/>
  <c r="C1339" i="1"/>
  <c r="G1339" i="1" s="1"/>
  <c r="D1338" i="1"/>
  <c r="H1338" i="1" s="1"/>
  <c r="C1338" i="1"/>
  <c r="D1337" i="1"/>
  <c r="C1337" i="1"/>
  <c r="D1336" i="1"/>
  <c r="C1336" i="1"/>
  <c r="D1335" i="1"/>
  <c r="C1335" i="1"/>
  <c r="D1334" i="1"/>
  <c r="C1334" i="1"/>
  <c r="D1333" i="1"/>
  <c r="C1333" i="1"/>
  <c r="D1332" i="1"/>
  <c r="C1332" i="1"/>
  <c r="D1331" i="1"/>
  <c r="C1331" i="1"/>
  <c r="D1328" i="1"/>
  <c r="C1328" i="1"/>
  <c r="D1327" i="1"/>
  <c r="C1327" i="1"/>
  <c r="D1326" i="1"/>
  <c r="C1326" i="1"/>
  <c r="D1325" i="1"/>
  <c r="C1325" i="1"/>
  <c r="D1324" i="1"/>
  <c r="C1324" i="1"/>
  <c r="D1323" i="1"/>
  <c r="C1323" i="1"/>
  <c r="G1323" i="1" s="1"/>
  <c r="D1322" i="1"/>
  <c r="C1322" i="1"/>
  <c r="D1321" i="1"/>
  <c r="G1321" i="1" s="1"/>
  <c r="C1321" i="1"/>
  <c r="D1320" i="1"/>
  <c r="C1320" i="1"/>
  <c r="D1319" i="1"/>
  <c r="C1319" i="1"/>
  <c r="D1318" i="1"/>
  <c r="C1318" i="1"/>
  <c r="H1318" i="1" s="1"/>
  <c r="D1317" i="1"/>
  <c r="H1317" i="1" s="1"/>
  <c r="C1317" i="1"/>
  <c r="D1316" i="1"/>
  <c r="D1315" i="1"/>
  <c r="C1315" i="1"/>
  <c r="D1314" i="1"/>
  <c r="C1314" i="1"/>
  <c r="D1313" i="1"/>
  <c r="C1313" i="1"/>
  <c r="G1313" i="1" s="1"/>
  <c r="D1312" i="1"/>
  <c r="C1312" i="1"/>
  <c r="G1312" i="1" s="1"/>
  <c r="D1311" i="1"/>
  <c r="C1311" i="1"/>
  <c r="D1310" i="1"/>
  <c r="C1310" i="1"/>
  <c r="D1309" i="1"/>
  <c r="C1309" i="1"/>
  <c r="D1308" i="1"/>
  <c r="C1308" i="1"/>
  <c r="D1307" i="1"/>
  <c r="H1306" i="1"/>
  <c r="D1306" i="1"/>
  <c r="C1306" i="1"/>
  <c r="D1305" i="1"/>
  <c r="C1305" i="1"/>
  <c r="C1304" i="1"/>
  <c r="D1303" i="1"/>
  <c r="C1303" i="1"/>
  <c r="G1303" i="1" s="1"/>
  <c r="D1302" i="1"/>
  <c r="C1302" i="1"/>
  <c r="D1301" i="1"/>
  <c r="C1301" i="1"/>
  <c r="H1298" i="1"/>
  <c r="G1298" i="1"/>
  <c r="D1298" i="1"/>
  <c r="C1298" i="1"/>
  <c r="D1297" i="1"/>
  <c r="C1297" i="1"/>
  <c r="G1297" i="1" s="1"/>
  <c r="D1296" i="1"/>
  <c r="C1296" i="1"/>
  <c r="D1295" i="1"/>
  <c r="C1295" i="1"/>
  <c r="G1295" i="1" s="1"/>
  <c r="D1294" i="1"/>
  <c r="C1294" i="1"/>
  <c r="D1293" i="1"/>
  <c r="C1293" i="1"/>
  <c r="D1292" i="1"/>
  <c r="C1292" i="1"/>
  <c r="H1292" i="1" s="1"/>
  <c r="D1291" i="1"/>
  <c r="C1291" i="1"/>
  <c r="G1291" i="1" s="1"/>
  <c r="D1290" i="1"/>
  <c r="C1290" i="1"/>
  <c r="H1289" i="1"/>
  <c r="D1289" i="1"/>
  <c r="C1289" i="1"/>
  <c r="G1289" i="1" s="1"/>
  <c r="D1288" i="1"/>
  <c r="H1288" i="1" s="1"/>
  <c r="C1288" i="1"/>
  <c r="D1287" i="1"/>
  <c r="C1287" i="1"/>
  <c r="G1286" i="1"/>
  <c r="D1286" i="1"/>
  <c r="C1286" i="1"/>
  <c r="H1286" i="1" s="1"/>
  <c r="H1285" i="1"/>
  <c r="D1285" i="1"/>
  <c r="C1285" i="1"/>
  <c r="G1285" i="1" s="1"/>
  <c r="D1284" i="1"/>
  <c r="C1284" i="1"/>
  <c r="H1283" i="1"/>
  <c r="G1283" i="1"/>
  <c r="D1283" i="1"/>
  <c r="C1283" i="1"/>
  <c r="D1282" i="1"/>
  <c r="H1282" i="1" s="1"/>
  <c r="C1282" i="1"/>
  <c r="D1281" i="1"/>
  <c r="C1281" i="1"/>
  <c r="D1280" i="1"/>
  <c r="C1280" i="1"/>
  <c r="G1280" i="1" s="1"/>
  <c r="H1279" i="1"/>
  <c r="D1279" i="1"/>
  <c r="C1279" i="1"/>
  <c r="G1279" i="1" s="1"/>
  <c r="D1278" i="1"/>
  <c r="C1278" i="1"/>
  <c r="H1277" i="1"/>
  <c r="G1277" i="1"/>
  <c r="D1277" i="1"/>
  <c r="C1277" i="1"/>
  <c r="D1276" i="1"/>
  <c r="C1276" i="1"/>
  <c r="D1275" i="1"/>
  <c r="C1275" i="1"/>
  <c r="H1274" i="1"/>
  <c r="D1274" i="1"/>
  <c r="C1274" i="1"/>
  <c r="D1273" i="1"/>
  <c r="C1273" i="1"/>
  <c r="G1273" i="1" s="1"/>
  <c r="D1272" i="1"/>
  <c r="C1272" i="1"/>
  <c r="D1271" i="1"/>
  <c r="C1271" i="1"/>
  <c r="D1270" i="1"/>
  <c r="C1270" i="1"/>
  <c r="D1269" i="1"/>
  <c r="C1269" i="1"/>
  <c r="H1268" i="1"/>
  <c r="G1268" i="1"/>
  <c r="D1268" i="1"/>
  <c r="C1268" i="1"/>
  <c r="H1267" i="1"/>
  <c r="D1267" i="1"/>
  <c r="C1267" i="1"/>
  <c r="G1267" i="1" s="1"/>
  <c r="D1266" i="1"/>
  <c r="C1266" i="1"/>
  <c r="G1265" i="1"/>
  <c r="D1265" i="1"/>
  <c r="C1265" i="1"/>
  <c r="H1265" i="1" s="1"/>
  <c r="D1264" i="1"/>
  <c r="H1264" i="1" s="1"/>
  <c r="C1264" i="1"/>
  <c r="D1263" i="1"/>
  <c r="C1263" i="1"/>
  <c r="H1262" i="1"/>
  <c r="G1262" i="1"/>
  <c r="D1262" i="1"/>
  <c r="C1262" i="1"/>
  <c r="D1261" i="1"/>
  <c r="C1261" i="1"/>
  <c r="G1261" i="1" s="1"/>
  <c r="D1260" i="1"/>
  <c r="C1260" i="1"/>
  <c r="D1259" i="1"/>
  <c r="C1259" i="1"/>
  <c r="G1259" i="1" s="1"/>
  <c r="D1258" i="1"/>
  <c r="C1258" i="1"/>
  <c r="D1257" i="1"/>
  <c r="C1257" i="1"/>
  <c r="D1256" i="1"/>
  <c r="C1256" i="1"/>
  <c r="H1256" i="1" s="1"/>
  <c r="D1255" i="1"/>
  <c r="C1255" i="1"/>
  <c r="G1255" i="1" s="1"/>
  <c r="D1254" i="1"/>
  <c r="C1254" i="1"/>
  <c r="H1253" i="1"/>
  <c r="D1253" i="1"/>
  <c r="C1253" i="1"/>
  <c r="G1253" i="1" s="1"/>
  <c r="D1252" i="1"/>
  <c r="H1252" i="1" s="1"/>
  <c r="C1252" i="1"/>
  <c r="D1251" i="1"/>
  <c r="C1251" i="1"/>
  <c r="G1250" i="1"/>
  <c r="D1250" i="1"/>
  <c r="C1250" i="1"/>
  <c r="H1250" i="1" s="1"/>
  <c r="D1249" i="1"/>
  <c r="H1249" i="1" s="1"/>
  <c r="C1249" i="1"/>
  <c r="D1248" i="1"/>
  <c r="C1248" i="1"/>
  <c r="D1247" i="1"/>
  <c r="G1247" i="1" s="1"/>
  <c r="C1247" i="1"/>
  <c r="D1246" i="1"/>
  <c r="H1246" i="1" s="1"/>
  <c r="C1246" i="1"/>
  <c r="D1245" i="1"/>
  <c r="C1245" i="1"/>
  <c r="D1244" i="1"/>
  <c r="C1244" i="1"/>
  <c r="G1244" i="1" s="1"/>
  <c r="H1243" i="1"/>
  <c r="D1243" i="1"/>
  <c r="C1243" i="1"/>
  <c r="G1243" i="1" s="1"/>
  <c r="D1242" i="1"/>
  <c r="C1242" i="1"/>
  <c r="D1241" i="1"/>
  <c r="H1241" i="1" s="1"/>
  <c r="C1241" i="1"/>
  <c r="D1240" i="1"/>
  <c r="C1240" i="1"/>
  <c r="D1239" i="1"/>
  <c r="C1239" i="1"/>
  <c r="D1238" i="1"/>
  <c r="H1238" i="1" s="1"/>
  <c r="C1238" i="1"/>
  <c r="G1238" i="1" s="1"/>
  <c r="D1237" i="1"/>
  <c r="H1237" i="1" s="1"/>
  <c r="C1237" i="1"/>
  <c r="D1236" i="1"/>
  <c r="C1236" i="1"/>
  <c r="D1235" i="1"/>
  <c r="D1234" i="1"/>
  <c r="H1234" i="1" s="1"/>
  <c r="C1234" i="1"/>
  <c r="D1233" i="1"/>
  <c r="C1233" i="1"/>
  <c r="D1232" i="1"/>
  <c r="C1232" i="1"/>
  <c r="D1231" i="1"/>
  <c r="C1231" i="1"/>
  <c r="H1231" i="1" s="1"/>
  <c r="D1230" i="1"/>
  <c r="C1230" i="1"/>
  <c r="D1229" i="1"/>
  <c r="H1229" i="1" s="1"/>
  <c r="C1229" i="1"/>
  <c r="D1228" i="1"/>
  <c r="H1228" i="1" s="1"/>
  <c r="C1228" i="1"/>
  <c r="D1227" i="1"/>
  <c r="H1226" i="1"/>
  <c r="G1226" i="1"/>
  <c r="D1226" i="1"/>
  <c r="C1226" i="1"/>
  <c r="H1225" i="1"/>
  <c r="D1225" i="1"/>
  <c r="C1225" i="1"/>
  <c r="D1224" i="1"/>
  <c r="C1224" i="1"/>
  <c r="C1223" i="1"/>
  <c r="D1221" i="1"/>
  <c r="C1221" i="1"/>
  <c r="D1220" i="1"/>
  <c r="C1220" i="1"/>
  <c r="D1219" i="1"/>
  <c r="H1219" i="1" s="1"/>
  <c r="C1219" i="1"/>
  <c r="D1218" i="1"/>
  <c r="C1218" i="1"/>
  <c r="G1217" i="1"/>
  <c r="D1217" i="1"/>
  <c r="C1217" i="1"/>
  <c r="D1216" i="1"/>
  <c r="C1216" i="1"/>
  <c r="D1213" i="1"/>
  <c r="H1213" i="1" s="1"/>
  <c r="C1213" i="1"/>
  <c r="D1212" i="1"/>
  <c r="C1212" i="1"/>
  <c r="H1211" i="1"/>
  <c r="G1211" i="1"/>
  <c r="D1211" i="1"/>
  <c r="C1211" i="1"/>
  <c r="H1210" i="1"/>
  <c r="D1210" i="1"/>
  <c r="C1210" i="1"/>
  <c r="D1209" i="1"/>
  <c r="C1209" i="1"/>
  <c r="H1208" i="1"/>
  <c r="G1208" i="1"/>
  <c r="D1208" i="1"/>
  <c r="C1208" i="1"/>
  <c r="D1207" i="1"/>
  <c r="H1207" i="1" s="1"/>
  <c r="C1207" i="1"/>
  <c r="D1206" i="1"/>
  <c r="C1206" i="1"/>
  <c r="H1205" i="1"/>
  <c r="G1205" i="1"/>
  <c r="D1205" i="1"/>
  <c r="C1205" i="1"/>
  <c r="H1204" i="1"/>
  <c r="D1204" i="1"/>
  <c r="C1204" i="1"/>
  <c r="D1203" i="1"/>
  <c r="C1203" i="1"/>
  <c r="H1202" i="1"/>
  <c r="G1202" i="1"/>
  <c r="D1202" i="1"/>
  <c r="C1202" i="1"/>
  <c r="D1201" i="1"/>
  <c r="H1201" i="1" s="1"/>
  <c r="C1201" i="1"/>
  <c r="D1200" i="1"/>
  <c r="C1200" i="1"/>
  <c r="H1199" i="1"/>
  <c r="G1199" i="1"/>
  <c r="D1199" i="1"/>
  <c r="C1199" i="1"/>
  <c r="H1198" i="1"/>
  <c r="D1198" i="1"/>
  <c r="C1198" i="1"/>
  <c r="D1197" i="1"/>
  <c r="C1197" i="1"/>
  <c r="H1196" i="1"/>
  <c r="G1196" i="1"/>
  <c r="D1196" i="1"/>
  <c r="C1196" i="1"/>
  <c r="D1195" i="1"/>
  <c r="H1195" i="1" s="1"/>
  <c r="C1195" i="1"/>
  <c r="D1194" i="1"/>
  <c r="C1194" i="1"/>
  <c r="H1193" i="1"/>
  <c r="G1193" i="1"/>
  <c r="D1193" i="1"/>
  <c r="C1193" i="1"/>
  <c r="H1192" i="1"/>
  <c r="D1192" i="1"/>
  <c r="C1192" i="1"/>
  <c r="D1191" i="1"/>
  <c r="C1191" i="1"/>
  <c r="G1190" i="1"/>
  <c r="D1190" i="1"/>
  <c r="C1190" i="1"/>
  <c r="H1190" i="1" s="1"/>
  <c r="D1189" i="1"/>
  <c r="C1189" i="1"/>
  <c r="D1188" i="1"/>
  <c r="C1188" i="1"/>
  <c r="H1187" i="1"/>
  <c r="G1187" i="1"/>
  <c r="D1187" i="1"/>
  <c r="C1187" i="1"/>
  <c r="H1186" i="1"/>
  <c r="D1186" i="1"/>
  <c r="C1186" i="1"/>
  <c r="D1185" i="1"/>
  <c r="C1185" i="1"/>
  <c r="D1184" i="1"/>
  <c r="C1184" i="1"/>
  <c r="C1183" i="1"/>
  <c r="D1182" i="1"/>
  <c r="C1182" i="1"/>
  <c r="H1181" i="1"/>
  <c r="G1181" i="1"/>
  <c r="D1181" i="1"/>
  <c r="C1181" i="1"/>
  <c r="H1180" i="1"/>
  <c r="D1180" i="1"/>
  <c r="C1180" i="1"/>
  <c r="D1179" i="1"/>
  <c r="C1179" i="1"/>
  <c r="H1178" i="1"/>
  <c r="G1178" i="1"/>
  <c r="D1178" i="1"/>
  <c r="C1178" i="1"/>
  <c r="D1177" i="1"/>
  <c r="H1177" i="1" s="1"/>
  <c r="C1177" i="1"/>
  <c r="D1176" i="1"/>
  <c r="C1176" i="1"/>
  <c r="H1175" i="1"/>
  <c r="G1175" i="1"/>
  <c r="D1175" i="1"/>
  <c r="C1175" i="1"/>
  <c r="H1174" i="1"/>
  <c r="D1174" i="1"/>
  <c r="C1174" i="1"/>
  <c r="D1173" i="1"/>
  <c r="C1173" i="1"/>
  <c r="H1172" i="1"/>
  <c r="G1172" i="1"/>
  <c r="D1172" i="1"/>
  <c r="C1172" i="1"/>
  <c r="D1171" i="1"/>
  <c r="H1171" i="1" s="1"/>
  <c r="C1171" i="1"/>
  <c r="D1170" i="1"/>
  <c r="C1170" i="1"/>
  <c r="H1169" i="1"/>
  <c r="G1169" i="1"/>
  <c r="D1169" i="1"/>
  <c r="C1169" i="1"/>
  <c r="H1168" i="1"/>
  <c r="D1168" i="1"/>
  <c r="C1168" i="1"/>
  <c r="D1167" i="1"/>
  <c r="C1167" i="1"/>
  <c r="D1166" i="1"/>
  <c r="C1166" i="1"/>
  <c r="D1165" i="1"/>
  <c r="H1165" i="1" s="1"/>
  <c r="C1165" i="1"/>
  <c r="D1164" i="1"/>
  <c r="C1164" i="1"/>
  <c r="D1163" i="1"/>
  <c r="H1163" i="1" s="1"/>
  <c r="C1163" i="1"/>
  <c r="D1162" i="1"/>
  <c r="C1162" i="1"/>
  <c r="G1162" i="1" s="1"/>
  <c r="D1161" i="1"/>
  <c r="C1161" i="1"/>
  <c r="D1160" i="1"/>
  <c r="C1160" i="1"/>
  <c r="D1159" i="1"/>
  <c r="C1159" i="1"/>
  <c r="D1158" i="1"/>
  <c r="C1158" i="1"/>
  <c r="D1157" i="1"/>
  <c r="C1157" i="1"/>
  <c r="D1156" i="1"/>
  <c r="C1156" i="1"/>
  <c r="G1156" i="1" s="1"/>
  <c r="D1155" i="1"/>
  <c r="C1155" i="1"/>
  <c r="D1154" i="1"/>
  <c r="H1151" i="1"/>
  <c r="G1151" i="1"/>
  <c r="D1151" i="1"/>
  <c r="C1151" i="1"/>
  <c r="D1150" i="1"/>
  <c r="H1150" i="1" s="1"/>
  <c r="C1150" i="1"/>
  <c r="D1149" i="1"/>
  <c r="C1149" i="1"/>
  <c r="D1148" i="1"/>
  <c r="C1148" i="1"/>
  <c r="H1148" i="1" s="1"/>
  <c r="D1147" i="1"/>
  <c r="H1147" i="1" s="1"/>
  <c r="C1147" i="1"/>
  <c r="D1146" i="1"/>
  <c r="C1146" i="1"/>
  <c r="H1145" i="1"/>
  <c r="G1145" i="1"/>
  <c r="D1145" i="1"/>
  <c r="C1145" i="1"/>
  <c r="D1144" i="1"/>
  <c r="H1144" i="1" s="1"/>
  <c r="C1144" i="1"/>
  <c r="G1144" i="1" s="1"/>
  <c r="D1143" i="1"/>
  <c r="C1143" i="1"/>
  <c r="H1142" i="1"/>
  <c r="G1142" i="1"/>
  <c r="D1142" i="1"/>
  <c r="C1142" i="1"/>
  <c r="D1141" i="1"/>
  <c r="C1141" i="1"/>
  <c r="D1140" i="1"/>
  <c r="C1140" i="1"/>
  <c r="H1139" i="1"/>
  <c r="G1139" i="1"/>
  <c r="D1139" i="1"/>
  <c r="C1139" i="1"/>
  <c r="D1138" i="1"/>
  <c r="H1138" i="1" s="1"/>
  <c r="C1138" i="1"/>
  <c r="G1138" i="1" s="1"/>
  <c r="D1137" i="1"/>
  <c r="C1137" i="1"/>
  <c r="G1136" i="1"/>
  <c r="D1136" i="1"/>
  <c r="H1136" i="1" s="1"/>
  <c r="C1136" i="1"/>
  <c r="D1135" i="1"/>
  <c r="C1135" i="1"/>
  <c r="D1134" i="1"/>
  <c r="C1134" i="1"/>
  <c r="D1133" i="1"/>
  <c r="C1133" i="1"/>
  <c r="G1133" i="1" s="1"/>
  <c r="D1132" i="1"/>
  <c r="C1132" i="1"/>
  <c r="D1131" i="1"/>
  <c r="C1131" i="1"/>
  <c r="D1130" i="1"/>
  <c r="C1130" i="1"/>
  <c r="H1130" i="1" s="1"/>
  <c r="D1129" i="1"/>
  <c r="C1129" i="1"/>
  <c r="D1128" i="1"/>
  <c r="C1128" i="1"/>
  <c r="C1127" i="1"/>
  <c r="D1126" i="1"/>
  <c r="C1126" i="1"/>
  <c r="D1125" i="1"/>
  <c r="C1125" i="1"/>
  <c r="D1123" i="1"/>
  <c r="H1123" i="1" s="1"/>
  <c r="C1123" i="1"/>
  <c r="D1122" i="1"/>
  <c r="C1122" i="1"/>
  <c r="H1121" i="1"/>
  <c r="G1121" i="1"/>
  <c r="D1121" i="1"/>
  <c r="C1121" i="1"/>
  <c r="H1120" i="1"/>
  <c r="D1120" i="1"/>
  <c r="C1120" i="1"/>
  <c r="D1119" i="1"/>
  <c r="C1119" i="1"/>
  <c r="H1118" i="1"/>
  <c r="G1118" i="1"/>
  <c r="D1118" i="1"/>
  <c r="C1118" i="1"/>
  <c r="D1117" i="1"/>
  <c r="H1117" i="1" s="1"/>
  <c r="C1117" i="1"/>
  <c r="D1116" i="1"/>
  <c r="C1116" i="1"/>
  <c r="H1115" i="1"/>
  <c r="G1115" i="1"/>
  <c r="D1115" i="1"/>
  <c r="C1115" i="1"/>
  <c r="H1114" i="1"/>
  <c r="D1114" i="1"/>
  <c r="C1114" i="1"/>
  <c r="G1114" i="1" s="1"/>
  <c r="D1113" i="1"/>
  <c r="C1113" i="1"/>
  <c r="C1112" i="1"/>
  <c r="D1111" i="1"/>
  <c r="H1111" i="1" s="1"/>
  <c r="C1111" i="1"/>
  <c r="D1110" i="1"/>
  <c r="C1110" i="1"/>
  <c r="H1109" i="1"/>
  <c r="G1109" i="1"/>
  <c r="D1109" i="1"/>
  <c r="C1109" i="1"/>
  <c r="H1108" i="1"/>
  <c r="D1108" i="1"/>
  <c r="C1108" i="1"/>
  <c r="G1108" i="1" s="1"/>
  <c r="D1107" i="1"/>
  <c r="C1107" i="1"/>
  <c r="H1106" i="1"/>
  <c r="G1106" i="1"/>
  <c r="D1106" i="1"/>
  <c r="C1106" i="1"/>
  <c r="D1105" i="1"/>
  <c r="H1105" i="1" s="1"/>
  <c r="C1105" i="1"/>
  <c r="D1104" i="1"/>
  <c r="C1104" i="1"/>
  <c r="H1103" i="1"/>
  <c r="G1103" i="1"/>
  <c r="D1103" i="1"/>
  <c r="C1103" i="1"/>
  <c r="H1102" i="1"/>
  <c r="D1102" i="1"/>
  <c r="C1102" i="1"/>
  <c r="G1102" i="1" s="1"/>
  <c r="D1101" i="1"/>
  <c r="C1101" i="1"/>
  <c r="H1100" i="1"/>
  <c r="G1100" i="1"/>
  <c r="D1100" i="1"/>
  <c r="C1100" i="1"/>
  <c r="D1099" i="1"/>
  <c r="H1099" i="1" s="1"/>
  <c r="C1099" i="1"/>
  <c r="D1098" i="1"/>
  <c r="C1098" i="1"/>
  <c r="H1097" i="1"/>
  <c r="G1097" i="1"/>
  <c r="D1097" i="1"/>
  <c r="C1097" i="1"/>
  <c r="D1096" i="1"/>
  <c r="D1095" i="1"/>
  <c r="C1095" i="1"/>
  <c r="H1094" i="1"/>
  <c r="G1094" i="1"/>
  <c r="D1094" i="1"/>
  <c r="C1094" i="1"/>
  <c r="H1093" i="1"/>
  <c r="D1093" i="1"/>
  <c r="C1093" i="1"/>
  <c r="D1092" i="1"/>
  <c r="C1092" i="1"/>
  <c r="H1091" i="1"/>
  <c r="G1091" i="1"/>
  <c r="D1091" i="1"/>
  <c r="C1091" i="1"/>
  <c r="H1090" i="1"/>
  <c r="D1090" i="1"/>
  <c r="C1090" i="1"/>
  <c r="G1090" i="1" s="1"/>
  <c r="D1089" i="1"/>
  <c r="C1089" i="1"/>
  <c r="H1088" i="1"/>
  <c r="G1088" i="1"/>
  <c r="D1088" i="1"/>
  <c r="C1088" i="1"/>
  <c r="H1087" i="1"/>
  <c r="D1087" i="1"/>
  <c r="C1087" i="1"/>
  <c r="D1086" i="1"/>
  <c r="C1086" i="1"/>
  <c r="H1085" i="1"/>
  <c r="G1085" i="1"/>
  <c r="D1085" i="1"/>
  <c r="C1085" i="1"/>
  <c r="H1084" i="1"/>
  <c r="D1084" i="1"/>
  <c r="C1084" i="1"/>
  <c r="G1084" i="1" s="1"/>
  <c r="D1083" i="1"/>
  <c r="C1083" i="1"/>
  <c r="H1082" i="1"/>
  <c r="G1082" i="1"/>
  <c r="D1082" i="1"/>
  <c r="C1082" i="1"/>
  <c r="H1081" i="1"/>
  <c r="D1081" i="1"/>
  <c r="C1081" i="1"/>
  <c r="D1080" i="1"/>
  <c r="C1080" i="1"/>
  <c r="H1079" i="1"/>
  <c r="G1079" i="1"/>
  <c r="D1079" i="1"/>
  <c r="C1079" i="1"/>
  <c r="H1078" i="1"/>
  <c r="D1078" i="1"/>
  <c r="C1078" i="1"/>
  <c r="G1078" i="1" s="1"/>
  <c r="D1077" i="1"/>
  <c r="C1077" i="1"/>
  <c r="H1076" i="1"/>
  <c r="G1076" i="1"/>
  <c r="D1076" i="1"/>
  <c r="C1076" i="1"/>
  <c r="H1075" i="1"/>
  <c r="D1075" i="1"/>
  <c r="C1075" i="1"/>
  <c r="D1074" i="1"/>
  <c r="C1074" i="1"/>
  <c r="H1073" i="1"/>
  <c r="G1073" i="1"/>
  <c r="D1073" i="1"/>
  <c r="C1073" i="1"/>
  <c r="D1072" i="1"/>
  <c r="C1072" i="1"/>
  <c r="G1072" i="1" s="1"/>
  <c r="D1071" i="1"/>
  <c r="C1071" i="1"/>
  <c r="H1070" i="1"/>
  <c r="G1070" i="1"/>
  <c r="D1070" i="1"/>
  <c r="C1070" i="1"/>
  <c r="H1069" i="1"/>
  <c r="D1069" i="1"/>
  <c r="C1069" i="1"/>
  <c r="D1068" i="1"/>
  <c r="C1068" i="1"/>
  <c r="H1067" i="1"/>
  <c r="G1067" i="1"/>
  <c r="D1067" i="1"/>
  <c r="C1067" i="1"/>
  <c r="D1066" i="1"/>
  <c r="C1066" i="1"/>
  <c r="D1064" i="1"/>
  <c r="H1064" i="1" s="1"/>
  <c r="C1064" i="1"/>
  <c r="D1063" i="1"/>
  <c r="C1063" i="1"/>
  <c r="D1062" i="1"/>
  <c r="C1062" i="1"/>
  <c r="D1061" i="1"/>
  <c r="C1061" i="1"/>
  <c r="D1060" i="1"/>
  <c r="C1060" i="1"/>
  <c r="D1059" i="1"/>
  <c r="C1059" i="1"/>
  <c r="H1058" i="1"/>
  <c r="G1058" i="1"/>
  <c r="D1058" i="1"/>
  <c r="C1058" i="1"/>
  <c r="D1057" i="1"/>
  <c r="C1057" i="1"/>
  <c r="D1056" i="1"/>
  <c r="C1056" i="1"/>
  <c r="H1055" i="1"/>
  <c r="G1055" i="1"/>
  <c r="D1055" i="1"/>
  <c r="C1055" i="1"/>
  <c r="D1054" i="1"/>
  <c r="C1054" i="1"/>
  <c r="D1053" i="1"/>
  <c r="C1053" i="1"/>
  <c r="H1052" i="1"/>
  <c r="G1052" i="1"/>
  <c r="D1052" i="1"/>
  <c r="C1052" i="1"/>
  <c r="D1051" i="1"/>
  <c r="C1051" i="1"/>
  <c r="D1050" i="1"/>
  <c r="C1050" i="1"/>
  <c r="H1049" i="1"/>
  <c r="G1049" i="1"/>
  <c r="D1049" i="1"/>
  <c r="C1049" i="1"/>
  <c r="D1048" i="1"/>
  <c r="C1048" i="1"/>
  <c r="D1047" i="1"/>
  <c r="C1047" i="1"/>
  <c r="H1045" i="1"/>
  <c r="D1045" i="1"/>
  <c r="C1045" i="1"/>
  <c r="G1045" i="1" s="1"/>
  <c r="D1044" i="1"/>
  <c r="C1044" i="1"/>
  <c r="H1043" i="1"/>
  <c r="G1043" i="1"/>
  <c r="D1043" i="1"/>
  <c r="C1043" i="1"/>
  <c r="H1042" i="1"/>
  <c r="D1042" i="1"/>
  <c r="C1042" i="1"/>
  <c r="D1041" i="1"/>
  <c r="C1041" i="1"/>
  <c r="D1040" i="1"/>
  <c r="C1040" i="1"/>
  <c r="H1040" i="1" s="1"/>
  <c r="D1039" i="1"/>
  <c r="H1039" i="1" s="1"/>
  <c r="C1039" i="1"/>
  <c r="D1038" i="1"/>
  <c r="C1038" i="1"/>
  <c r="H1037" i="1"/>
  <c r="G1037" i="1"/>
  <c r="D1037" i="1"/>
  <c r="C1037" i="1"/>
  <c r="D1036" i="1"/>
  <c r="C1036" i="1"/>
  <c r="D1035" i="1"/>
  <c r="C1035" i="1"/>
  <c r="D1034" i="1"/>
  <c r="C1034" i="1"/>
  <c r="H1034" i="1" s="1"/>
  <c r="H1033" i="1"/>
  <c r="D1033" i="1"/>
  <c r="C1033" i="1"/>
  <c r="G1033" i="1" s="1"/>
  <c r="D1032" i="1"/>
  <c r="C1032" i="1"/>
  <c r="H1031" i="1"/>
  <c r="G1031" i="1"/>
  <c r="D1031" i="1"/>
  <c r="C1031" i="1"/>
  <c r="C1030" i="1"/>
  <c r="D1029" i="1"/>
  <c r="C1029" i="1"/>
  <c r="D1028" i="1"/>
  <c r="C1028" i="1"/>
  <c r="D1027" i="1"/>
  <c r="H1027" i="1" s="1"/>
  <c r="C1027" i="1"/>
  <c r="D1026" i="1"/>
  <c r="C1026" i="1"/>
  <c r="D1025" i="1"/>
  <c r="G1025" i="1" s="1"/>
  <c r="C1025" i="1"/>
  <c r="H1024" i="1"/>
  <c r="D1024" i="1"/>
  <c r="C1024" i="1"/>
  <c r="D1023" i="1"/>
  <c r="G1023" i="1" s="1"/>
  <c r="C1023" i="1"/>
  <c r="H1022" i="1"/>
  <c r="D1022" i="1"/>
  <c r="C1022" i="1"/>
  <c r="D1021" i="1"/>
  <c r="C1021" i="1"/>
  <c r="G1020" i="1"/>
  <c r="D1020" i="1"/>
  <c r="H1020" i="1" s="1"/>
  <c r="C1020" i="1"/>
  <c r="H1019" i="1"/>
  <c r="G1019" i="1"/>
  <c r="D1019" i="1"/>
  <c r="C1019" i="1"/>
  <c r="D1018" i="1"/>
  <c r="C1018" i="1"/>
  <c r="D1017" i="1"/>
  <c r="C1017" i="1"/>
  <c r="H1017" i="1" s="1"/>
  <c r="D1016" i="1"/>
  <c r="C1016" i="1"/>
  <c r="H1015" i="1"/>
  <c r="D1015" i="1"/>
  <c r="C1015" i="1"/>
  <c r="G1015" i="1" s="1"/>
  <c r="H1014" i="1"/>
  <c r="G1014" i="1"/>
  <c r="D1014" i="1"/>
  <c r="C1014" i="1"/>
  <c r="D1013" i="1"/>
  <c r="C1013" i="1"/>
  <c r="D1012" i="1"/>
  <c r="H1012" i="1" s="1"/>
  <c r="C1012" i="1"/>
  <c r="D1011" i="1"/>
  <c r="H1011" i="1" s="1"/>
  <c r="C1011" i="1"/>
  <c r="G1011" i="1" s="1"/>
  <c r="D1010" i="1"/>
  <c r="H1010" i="1" s="1"/>
  <c r="C1010" i="1"/>
  <c r="G1010" i="1" s="1"/>
  <c r="D1009" i="1"/>
  <c r="C1009" i="1"/>
  <c r="G1009" i="1" s="1"/>
  <c r="D1008" i="1"/>
  <c r="C1008" i="1"/>
  <c r="C1007" i="1"/>
  <c r="D1006" i="1"/>
  <c r="C1006" i="1"/>
  <c r="H1005" i="1"/>
  <c r="D1005" i="1"/>
  <c r="C1005" i="1"/>
  <c r="D1004" i="1"/>
  <c r="C1004" i="1"/>
  <c r="D1003" i="1"/>
  <c r="C1003" i="1"/>
  <c r="D1002" i="1"/>
  <c r="C1002" i="1"/>
  <c r="G1002" i="1" s="1"/>
  <c r="D1001" i="1"/>
  <c r="H1001" i="1" s="1"/>
  <c r="C1001" i="1"/>
  <c r="D1000" i="1"/>
  <c r="C1000" i="1"/>
  <c r="H999" i="1"/>
  <c r="D999" i="1"/>
  <c r="G999" i="1" s="1"/>
  <c r="C999" i="1"/>
  <c r="D998" i="1"/>
  <c r="C998" i="1"/>
  <c r="C997" i="1"/>
  <c r="D996" i="1"/>
  <c r="C996" i="1"/>
  <c r="H996" i="1" s="1"/>
  <c r="D995" i="1"/>
  <c r="C995" i="1"/>
  <c r="D994" i="1"/>
  <c r="C994" i="1"/>
  <c r="D993" i="1"/>
  <c r="C993" i="1"/>
  <c r="H992" i="1"/>
  <c r="D992" i="1"/>
  <c r="C992" i="1"/>
  <c r="G992" i="1" s="1"/>
  <c r="C991" i="1"/>
  <c r="D989" i="1"/>
  <c r="C989" i="1"/>
  <c r="D988" i="1"/>
  <c r="G988" i="1" s="1"/>
  <c r="C988" i="1"/>
  <c r="H988" i="1" s="1"/>
  <c r="G987" i="1"/>
  <c r="D987" i="1"/>
  <c r="H987" i="1" s="1"/>
  <c r="C987" i="1"/>
  <c r="C986" i="1"/>
  <c r="H983" i="1"/>
  <c r="D983" i="1"/>
  <c r="C983" i="1"/>
  <c r="G983" i="1" s="1"/>
  <c r="D982" i="1"/>
  <c r="C982" i="1"/>
  <c r="G981" i="1"/>
  <c r="D981" i="1"/>
  <c r="H981" i="1" s="1"/>
  <c r="C981" i="1"/>
  <c r="D980" i="1"/>
  <c r="C980" i="1"/>
  <c r="H979" i="1"/>
  <c r="D979" i="1"/>
  <c r="G979" i="1" s="1"/>
  <c r="C979" i="1"/>
  <c r="D978" i="1"/>
  <c r="C978" i="1"/>
  <c r="D977" i="1"/>
  <c r="C977" i="1"/>
  <c r="D976" i="1"/>
  <c r="C976" i="1"/>
  <c r="D975" i="1"/>
  <c r="C975" i="1"/>
  <c r="G975" i="1" s="1"/>
  <c r="D974" i="1"/>
  <c r="C974" i="1"/>
  <c r="D973" i="1"/>
  <c r="C973" i="1"/>
  <c r="H973" i="1" s="1"/>
  <c r="D972" i="1"/>
  <c r="C972" i="1"/>
  <c r="D971" i="1"/>
  <c r="C971" i="1"/>
  <c r="G971" i="1" s="1"/>
  <c r="D970" i="1"/>
  <c r="C970" i="1"/>
  <c r="D969" i="1"/>
  <c r="C969" i="1"/>
  <c r="G969" i="1" s="1"/>
  <c r="D968" i="1"/>
  <c r="C968" i="1"/>
  <c r="D967" i="1"/>
  <c r="G967" i="1" s="1"/>
  <c r="C967" i="1"/>
  <c r="H967" i="1" s="1"/>
  <c r="D966" i="1"/>
  <c r="C966" i="1"/>
  <c r="D965" i="1"/>
  <c r="C965" i="1"/>
  <c r="D964" i="1"/>
  <c r="C964" i="1"/>
  <c r="G963" i="1"/>
  <c r="D963" i="1"/>
  <c r="C963" i="1"/>
  <c r="D962" i="1"/>
  <c r="C962" i="1"/>
  <c r="D961" i="1"/>
  <c r="H961" i="1" s="1"/>
  <c r="C961" i="1"/>
  <c r="G961" i="1" s="1"/>
  <c r="D960" i="1"/>
  <c r="C960" i="1"/>
  <c r="D959" i="1"/>
  <c r="C959" i="1"/>
  <c r="G959" i="1" s="1"/>
  <c r="D958" i="1"/>
  <c r="H958" i="1" s="1"/>
  <c r="C958" i="1"/>
  <c r="D957" i="1"/>
  <c r="C957" i="1"/>
  <c r="G957" i="1" s="1"/>
  <c r="D956" i="1"/>
  <c r="C956" i="1"/>
  <c r="D955" i="1"/>
  <c r="C955" i="1"/>
  <c r="D954" i="1"/>
  <c r="C954" i="1"/>
  <c r="D953" i="1"/>
  <c r="C953" i="1"/>
  <c r="D952" i="1"/>
  <c r="C952" i="1"/>
  <c r="D951" i="1"/>
  <c r="H951" i="1" s="1"/>
  <c r="C951" i="1"/>
  <c r="G951" i="1" s="1"/>
  <c r="D950" i="1"/>
  <c r="C950" i="1"/>
  <c r="D949" i="1"/>
  <c r="C949" i="1"/>
  <c r="D948" i="1"/>
  <c r="C948" i="1"/>
  <c r="D947" i="1"/>
  <c r="H947" i="1" s="1"/>
  <c r="C947" i="1"/>
  <c r="D946" i="1"/>
  <c r="C946" i="1"/>
  <c r="D945" i="1"/>
  <c r="C945" i="1"/>
  <c r="D944" i="1"/>
  <c r="C944" i="1"/>
  <c r="D943" i="1"/>
  <c r="C943" i="1"/>
  <c r="D942" i="1"/>
  <c r="C942" i="1"/>
  <c r="D941" i="1"/>
  <c r="C941" i="1"/>
  <c r="D940" i="1"/>
  <c r="C940" i="1"/>
  <c r="G939" i="1"/>
  <c r="D939" i="1"/>
  <c r="H939" i="1" s="1"/>
  <c r="C939" i="1"/>
  <c r="D938" i="1"/>
  <c r="C938" i="1"/>
  <c r="D937" i="1"/>
  <c r="C937" i="1"/>
  <c r="D936" i="1"/>
  <c r="C936" i="1"/>
  <c r="D935" i="1"/>
  <c r="C935" i="1"/>
  <c r="G935" i="1" s="1"/>
  <c r="D934" i="1"/>
  <c r="H934" i="1" s="1"/>
  <c r="C934" i="1"/>
  <c r="G933" i="1"/>
  <c r="D933" i="1"/>
  <c r="C933" i="1"/>
  <c r="D932" i="1"/>
  <c r="C932" i="1"/>
  <c r="D931" i="1"/>
  <c r="C931" i="1"/>
  <c r="D930" i="1"/>
  <c r="C930" i="1"/>
  <c r="D929" i="1"/>
  <c r="C929" i="1"/>
  <c r="D928" i="1"/>
  <c r="C928" i="1"/>
  <c r="D927" i="1"/>
  <c r="C927" i="1"/>
  <c r="G927" i="1" s="1"/>
  <c r="D926" i="1"/>
  <c r="C926" i="1"/>
  <c r="D925" i="1"/>
  <c r="C925" i="1"/>
  <c r="D924" i="1"/>
  <c r="C924" i="1"/>
  <c r="H924" i="1" s="1"/>
  <c r="D923" i="1"/>
  <c r="C923" i="1"/>
  <c r="G923" i="1" s="1"/>
  <c r="D922" i="1"/>
  <c r="C922" i="1"/>
  <c r="D921" i="1"/>
  <c r="C921" i="1"/>
  <c r="D920" i="1"/>
  <c r="C920" i="1"/>
  <c r="D919" i="1"/>
  <c r="C919" i="1"/>
  <c r="D918" i="1"/>
  <c r="C918" i="1"/>
  <c r="H918" i="1" s="1"/>
  <c r="D917" i="1"/>
  <c r="C917" i="1"/>
  <c r="D916" i="1"/>
  <c r="C916" i="1"/>
  <c r="G915" i="1"/>
  <c r="D915" i="1"/>
  <c r="C915" i="1"/>
  <c r="D914" i="1"/>
  <c r="C914" i="1"/>
  <c r="D913" i="1"/>
  <c r="C913" i="1"/>
  <c r="D912" i="1"/>
  <c r="G912" i="1" s="1"/>
  <c r="C912" i="1"/>
  <c r="H912" i="1" s="1"/>
  <c r="D911" i="1"/>
  <c r="C911" i="1"/>
  <c r="G911" i="1" s="1"/>
  <c r="D910" i="1"/>
  <c r="C910" i="1"/>
  <c r="D909" i="1"/>
  <c r="C909" i="1"/>
  <c r="G909" i="1" s="1"/>
  <c r="D908" i="1"/>
  <c r="C908" i="1"/>
  <c r="D907" i="1"/>
  <c r="C907" i="1"/>
  <c r="D906" i="1"/>
  <c r="C906" i="1"/>
  <c r="D905" i="1"/>
  <c r="C905" i="1"/>
  <c r="D904" i="1"/>
  <c r="C904" i="1"/>
  <c r="G903" i="1"/>
  <c r="D903" i="1"/>
  <c r="H903" i="1" s="1"/>
  <c r="C903" i="1"/>
  <c r="D902" i="1"/>
  <c r="C902" i="1"/>
  <c r="D901" i="1"/>
  <c r="C901" i="1"/>
  <c r="D900" i="1"/>
  <c r="C900" i="1"/>
  <c r="D899" i="1"/>
  <c r="C899" i="1"/>
  <c r="G899" i="1" s="1"/>
  <c r="D898" i="1"/>
  <c r="C898" i="1"/>
  <c r="D897" i="1"/>
  <c r="C897" i="1"/>
  <c r="D896" i="1"/>
  <c r="C896" i="1"/>
  <c r="D895" i="1"/>
  <c r="C895" i="1"/>
  <c r="D894" i="1"/>
  <c r="C894" i="1"/>
  <c r="H894" i="1" s="1"/>
  <c r="D893" i="1"/>
  <c r="C893" i="1"/>
  <c r="D892" i="1"/>
  <c r="C892" i="1"/>
  <c r="D891" i="1"/>
  <c r="C891" i="1"/>
  <c r="G891" i="1" s="1"/>
  <c r="D890" i="1"/>
  <c r="C890" i="1"/>
  <c r="D889" i="1"/>
  <c r="H889" i="1" s="1"/>
  <c r="C889" i="1"/>
  <c r="D888" i="1"/>
  <c r="C888" i="1"/>
  <c r="D887" i="1"/>
  <c r="C887" i="1"/>
  <c r="G887" i="1" s="1"/>
  <c r="D886" i="1"/>
  <c r="H886" i="1" s="1"/>
  <c r="C886" i="1"/>
  <c r="D885" i="1"/>
  <c r="C885" i="1"/>
  <c r="G885" i="1" s="1"/>
  <c r="D884" i="1"/>
  <c r="C884" i="1"/>
  <c r="D883" i="1"/>
  <c r="C883" i="1"/>
  <c r="G883" i="1" s="1"/>
  <c r="D882" i="1"/>
  <c r="C882" i="1"/>
  <c r="D881" i="1"/>
  <c r="C881" i="1"/>
  <c r="D880" i="1"/>
  <c r="C880" i="1"/>
  <c r="D879" i="1"/>
  <c r="H879" i="1" s="1"/>
  <c r="C879" i="1"/>
  <c r="G879" i="1" s="1"/>
  <c r="D878" i="1"/>
  <c r="C878" i="1"/>
  <c r="D877" i="1"/>
  <c r="C877" i="1"/>
  <c r="D876" i="1"/>
  <c r="C876" i="1"/>
  <c r="H875" i="1"/>
  <c r="D875" i="1"/>
  <c r="C875" i="1"/>
  <c r="G875" i="1" s="1"/>
  <c r="D874" i="1"/>
  <c r="C874" i="1"/>
  <c r="D873" i="1"/>
  <c r="C873" i="1"/>
  <c r="D872" i="1"/>
  <c r="C872" i="1"/>
  <c r="D871" i="1"/>
  <c r="C871" i="1"/>
  <c r="G871" i="1" s="1"/>
  <c r="D870" i="1"/>
  <c r="C870" i="1"/>
  <c r="H870" i="1" s="1"/>
  <c r="D869" i="1"/>
  <c r="C869" i="1"/>
  <c r="D868" i="1"/>
  <c r="C868" i="1"/>
  <c r="G867" i="1"/>
  <c r="D867" i="1"/>
  <c r="C867" i="1"/>
  <c r="D866" i="1"/>
  <c r="C866" i="1"/>
  <c r="D865" i="1"/>
  <c r="H865" i="1" s="1"/>
  <c r="C865" i="1"/>
  <c r="D864" i="1"/>
  <c r="C864" i="1"/>
  <c r="D863" i="1"/>
  <c r="C863" i="1"/>
  <c r="G863" i="1" s="1"/>
  <c r="D862" i="1"/>
  <c r="H862" i="1" s="1"/>
  <c r="C862" i="1"/>
  <c r="G861" i="1"/>
  <c r="D861" i="1"/>
  <c r="C861" i="1"/>
  <c r="D860" i="1"/>
  <c r="C860" i="1"/>
  <c r="D859" i="1"/>
  <c r="C859" i="1"/>
  <c r="G859" i="1" s="1"/>
  <c r="D858" i="1"/>
  <c r="C858" i="1"/>
  <c r="D857" i="1"/>
  <c r="C857" i="1"/>
  <c r="D856" i="1"/>
  <c r="C856" i="1"/>
  <c r="D855" i="1"/>
  <c r="C855" i="1"/>
  <c r="G855" i="1" s="1"/>
  <c r="D854" i="1"/>
  <c r="C854" i="1"/>
  <c r="H853" i="1"/>
  <c r="D853" i="1"/>
  <c r="C853" i="1"/>
  <c r="D852" i="1"/>
  <c r="C852" i="1"/>
  <c r="H852" i="1" s="1"/>
  <c r="H851" i="1"/>
  <c r="D851" i="1"/>
  <c r="C851" i="1"/>
  <c r="G851" i="1" s="1"/>
  <c r="D850" i="1"/>
  <c r="C850" i="1"/>
  <c r="D849" i="1"/>
  <c r="C849" i="1"/>
  <c r="H849" i="1" s="1"/>
  <c r="D848" i="1"/>
  <c r="C848" i="1"/>
  <c r="D847" i="1"/>
  <c r="C847" i="1"/>
  <c r="G847" i="1" s="1"/>
  <c r="D846" i="1"/>
  <c r="C846" i="1"/>
  <c r="H846" i="1" s="1"/>
  <c r="D845" i="1"/>
  <c r="C845" i="1"/>
  <c r="D844" i="1"/>
  <c r="C844" i="1"/>
  <c r="G844" i="1" s="1"/>
  <c r="G843" i="1"/>
  <c r="D843" i="1"/>
  <c r="C843" i="1"/>
  <c r="D842" i="1"/>
  <c r="C842" i="1"/>
  <c r="D841" i="1"/>
  <c r="C841" i="1"/>
  <c r="H841" i="1" s="1"/>
  <c r="D840" i="1"/>
  <c r="C840" i="1"/>
  <c r="H840" i="1" s="1"/>
  <c r="D839" i="1"/>
  <c r="C839" i="1"/>
  <c r="G839" i="1" s="1"/>
  <c r="D838" i="1"/>
  <c r="H838" i="1" s="1"/>
  <c r="C838" i="1"/>
  <c r="D837" i="1"/>
  <c r="C837" i="1"/>
  <c r="H837" i="1" s="1"/>
  <c r="D836" i="1"/>
  <c r="C836" i="1"/>
  <c r="D835" i="1"/>
  <c r="H835" i="1" s="1"/>
  <c r="C835" i="1"/>
  <c r="D834" i="1"/>
  <c r="C834" i="1"/>
  <c r="H834" i="1" s="1"/>
  <c r="D833" i="1"/>
  <c r="C833" i="1"/>
  <c r="D832" i="1"/>
  <c r="C832" i="1"/>
  <c r="D831" i="1"/>
  <c r="C831" i="1"/>
  <c r="G831" i="1" s="1"/>
  <c r="D830" i="1"/>
  <c r="C830" i="1"/>
  <c r="D829" i="1"/>
  <c r="C829" i="1"/>
  <c r="D828" i="1"/>
  <c r="C828" i="1"/>
  <c r="H828" i="1" s="1"/>
  <c r="D827" i="1"/>
  <c r="C827" i="1"/>
  <c r="D826" i="1"/>
  <c r="C826" i="1"/>
  <c r="G825" i="1"/>
  <c r="D825" i="1"/>
  <c r="C825" i="1"/>
  <c r="D824" i="1"/>
  <c r="C824" i="1"/>
  <c r="D823" i="1"/>
  <c r="C823" i="1"/>
  <c r="D822" i="1"/>
  <c r="G822" i="1" s="1"/>
  <c r="C822" i="1"/>
  <c r="D821" i="1"/>
  <c r="C821" i="1"/>
  <c r="D820" i="1"/>
  <c r="C820" i="1"/>
  <c r="G820" i="1" s="1"/>
  <c r="D819" i="1"/>
  <c r="C819" i="1"/>
  <c r="G819" i="1" s="1"/>
  <c r="D818" i="1"/>
  <c r="C818" i="1"/>
  <c r="D817" i="1"/>
  <c r="H817" i="1" s="1"/>
  <c r="C817" i="1"/>
  <c r="D816" i="1"/>
  <c r="G816" i="1" s="1"/>
  <c r="C816" i="1"/>
  <c r="H816" i="1" s="1"/>
  <c r="D815" i="1"/>
  <c r="C815" i="1"/>
  <c r="G815" i="1" s="1"/>
  <c r="D814" i="1"/>
  <c r="C814" i="1"/>
  <c r="D813" i="1"/>
  <c r="C813" i="1"/>
  <c r="H813" i="1" s="1"/>
  <c r="D812" i="1"/>
  <c r="C812" i="1"/>
  <c r="D811" i="1"/>
  <c r="H811" i="1" s="1"/>
  <c r="C811" i="1"/>
  <c r="G811" i="1" s="1"/>
  <c r="D810" i="1"/>
  <c r="C810" i="1"/>
  <c r="H810" i="1" s="1"/>
  <c r="D809" i="1"/>
  <c r="C809" i="1"/>
  <c r="D808" i="1"/>
  <c r="C808" i="1"/>
  <c r="D807" i="1"/>
  <c r="C807" i="1"/>
  <c r="G807" i="1" s="1"/>
  <c r="D806" i="1"/>
  <c r="C806" i="1"/>
  <c r="D805" i="1"/>
  <c r="C805" i="1"/>
  <c r="H805" i="1" s="1"/>
  <c r="D804" i="1"/>
  <c r="G804" i="1" s="1"/>
  <c r="C804" i="1"/>
  <c r="H804" i="1" s="1"/>
  <c r="H803" i="1"/>
  <c r="D803" i="1"/>
  <c r="C803" i="1"/>
  <c r="G803" i="1" s="1"/>
  <c r="D802" i="1"/>
  <c r="C802" i="1"/>
  <c r="D801" i="1"/>
  <c r="C801" i="1"/>
  <c r="H801" i="1" s="1"/>
  <c r="D800" i="1"/>
  <c r="C800" i="1"/>
  <c r="D799" i="1"/>
  <c r="C799" i="1"/>
  <c r="D798" i="1"/>
  <c r="C798" i="1"/>
  <c r="D797" i="1"/>
  <c r="C797" i="1"/>
  <c r="D796" i="1"/>
  <c r="C796" i="1"/>
  <c r="G795" i="1"/>
  <c r="D795" i="1"/>
  <c r="C795" i="1"/>
  <c r="D794" i="1"/>
  <c r="C794" i="1"/>
  <c r="D793" i="1"/>
  <c r="G793" i="1" s="1"/>
  <c r="C793" i="1"/>
  <c r="D792" i="1"/>
  <c r="G792" i="1" s="1"/>
  <c r="C792" i="1"/>
  <c r="H792" i="1" s="1"/>
  <c r="D791" i="1"/>
  <c r="C791" i="1"/>
  <c r="G791" i="1" s="1"/>
  <c r="D790" i="1"/>
  <c r="C790" i="1"/>
  <c r="D789" i="1"/>
  <c r="G789" i="1" s="1"/>
  <c r="C789" i="1"/>
  <c r="D788" i="1"/>
  <c r="C788" i="1"/>
  <c r="D787" i="1"/>
  <c r="C787" i="1"/>
  <c r="G787" i="1" s="1"/>
  <c r="D786" i="1"/>
  <c r="C786" i="1"/>
  <c r="D785" i="1"/>
  <c r="C785" i="1"/>
  <c r="D784" i="1"/>
  <c r="C784" i="1"/>
  <c r="G784" i="1" s="1"/>
  <c r="D783" i="1"/>
  <c r="C783" i="1"/>
  <c r="G783" i="1" s="1"/>
  <c r="D782" i="1"/>
  <c r="C782" i="1"/>
  <c r="H781" i="1"/>
  <c r="D781" i="1"/>
  <c r="C781" i="1"/>
  <c r="D780" i="1"/>
  <c r="C780" i="1"/>
  <c r="H779" i="1"/>
  <c r="D779" i="1"/>
  <c r="C779" i="1"/>
  <c r="G779" i="1" s="1"/>
  <c r="D778" i="1"/>
  <c r="C778" i="1"/>
  <c r="D777" i="1"/>
  <c r="C777" i="1"/>
  <c r="G777" i="1" s="1"/>
  <c r="D776" i="1"/>
  <c r="C776" i="1"/>
  <c r="D775" i="1"/>
  <c r="C775" i="1"/>
  <c r="G775" i="1" s="1"/>
  <c r="D774" i="1"/>
  <c r="C774" i="1"/>
  <c r="D773" i="1"/>
  <c r="C773" i="1"/>
  <c r="D772" i="1"/>
  <c r="C772" i="1"/>
  <c r="G772" i="1" s="1"/>
  <c r="G771" i="1"/>
  <c r="D771" i="1"/>
  <c r="H771" i="1" s="1"/>
  <c r="C771" i="1"/>
  <c r="D770" i="1"/>
  <c r="C770" i="1"/>
  <c r="D769" i="1"/>
  <c r="C769" i="1"/>
  <c r="H769" i="1" s="1"/>
  <c r="D768" i="1"/>
  <c r="C768" i="1"/>
  <c r="H767" i="1"/>
  <c r="D767" i="1"/>
  <c r="C767" i="1"/>
  <c r="G767" i="1" s="1"/>
  <c r="D766" i="1"/>
  <c r="H766" i="1" s="1"/>
  <c r="C766" i="1"/>
  <c r="D765" i="1"/>
  <c r="C765" i="1"/>
  <c r="H765" i="1" s="1"/>
  <c r="D764" i="1"/>
  <c r="C764" i="1"/>
  <c r="D763" i="1"/>
  <c r="H763" i="1" s="1"/>
  <c r="C763" i="1"/>
  <c r="D762" i="1"/>
  <c r="C762" i="1"/>
  <c r="H762" i="1" s="1"/>
  <c r="D761" i="1"/>
  <c r="C761" i="1"/>
  <c r="D760" i="1"/>
  <c r="H760" i="1" s="1"/>
  <c r="C760" i="1"/>
  <c r="D759" i="1"/>
  <c r="C759" i="1"/>
  <c r="D758" i="1"/>
  <c r="C758" i="1"/>
  <c r="D757" i="1"/>
  <c r="C757" i="1"/>
  <c r="D756" i="1"/>
  <c r="C756" i="1"/>
  <c r="D755" i="1"/>
  <c r="C755" i="1"/>
  <c r="G755" i="1" s="1"/>
  <c r="D754" i="1"/>
  <c r="C754" i="1"/>
  <c r="D753" i="1"/>
  <c r="G753" i="1" s="1"/>
  <c r="C753" i="1"/>
  <c r="D752" i="1"/>
  <c r="C752" i="1"/>
  <c r="D751" i="1"/>
  <c r="C751" i="1"/>
  <c r="D750" i="1"/>
  <c r="G750" i="1" s="1"/>
  <c r="C750" i="1"/>
  <c r="D749" i="1"/>
  <c r="C749" i="1"/>
  <c r="D748" i="1"/>
  <c r="C748" i="1"/>
  <c r="D747" i="1"/>
  <c r="C747" i="1"/>
  <c r="G747" i="1" s="1"/>
  <c r="D746" i="1"/>
  <c r="C746" i="1"/>
  <c r="H745" i="1"/>
  <c r="D745" i="1"/>
  <c r="G745" i="1" s="1"/>
  <c r="C745" i="1"/>
  <c r="D744" i="1"/>
  <c r="G744" i="1" s="1"/>
  <c r="C744" i="1"/>
  <c r="D743" i="1"/>
  <c r="C743" i="1"/>
  <c r="G743" i="1" s="1"/>
  <c r="D742" i="1"/>
  <c r="C742" i="1"/>
  <c r="D741" i="1"/>
  <c r="C741" i="1"/>
  <c r="H741" i="1" s="1"/>
  <c r="D740" i="1"/>
  <c r="C740" i="1"/>
  <c r="D739" i="1"/>
  <c r="C739" i="1"/>
  <c r="D738" i="1"/>
  <c r="C738" i="1"/>
  <c r="H738" i="1" s="1"/>
  <c r="D737" i="1"/>
  <c r="C737" i="1"/>
  <c r="D736" i="1"/>
  <c r="C736" i="1"/>
  <c r="D735" i="1"/>
  <c r="C735" i="1"/>
  <c r="D734" i="1"/>
  <c r="C734" i="1"/>
  <c r="D733" i="1"/>
  <c r="C733" i="1"/>
  <c r="H733" i="1" s="1"/>
  <c r="D732" i="1"/>
  <c r="C732" i="1"/>
  <c r="H731" i="1"/>
  <c r="D731" i="1"/>
  <c r="C731" i="1"/>
  <c r="G731" i="1" s="1"/>
  <c r="D730" i="1"/>
  <c r="C730" i="1"/>
  <c r="D729" i="1"/>
  <c r="C729" i="1"/>
  <c r="D728" i="1"/>
  <c r="C728" i="1"/>
  <c r="D727" i="1"/>
  <c r="C727" i="1"/>
  <c r="D726" i="1"/>
  <c r="C726" i="1"/>
  <c r="D725" i="1"/>
  <c r="C725" i="1"/>
  <c r="D724" i="1"/>
  <c r="C724" i="1"/>
  <c r="G723" i="1"/>
  <c r="D723" i="1"/>
  <c r="H723" i="1" s="1"/>
  <c r="C723" i="1"/>
  <c r="D722" i="1"/>
  <c r="C722" i="1"/>
  <c r="D721" i="1"/>
  <c r="H721" i="1" s="1"/>
  <c r="C721" i="1"/>
  <c r="D720" i="1"/>
  <c r="C720" i="1"/>
  <c r="D719" i="1"/>
  <c r="C719" i="1"/>
  <c r="D718" i="1"/>
  <c r="H718" i="1" s="1"/>
  <c r="C718" i="1"/>
  <c r="G717" i="1"/>
  <c r="D717" i="1"/>
  <c r="C717" i="1"/>
  <c r="D716" i="1"/>
  <c r="C716" i="1"/>
  <c r="D715" i="1"/>
  <c r="C715" i="1"/>
  <c r="G715" i="1" s="1"/>
  <c r="D714" i="1"/>
  <c r="C714" i="1"/>
  <c r="D713" i="1"/>
  <c r="C713" i="1"/>
  <c r="D712" i="1"/>
  <c r="C712" i="1"/>
  <c r="G712" i="1" s="1"/>
  <c r="D711" i="1"/>
  <c r="C711" i="1"/>
  <c r="G711" i="1" s="1"/>
  <c r="D710" i="1"/>
  <c r="C710" i="1"/>
  <c r="D709" i="1"/>
  <c r="H709" i="1" s="1"/>
  <c r="C709" i="1"/>
  <c r="D708" i="1"/>
  <c r="C708" i="1"/>
  <c r="H707" i="1"/>
  <c r="D707" i="1"/>
  <c r="C707" i="1"/>
  <c r="G707" i="1" s="1"/>
  <c r="D706" i="1"/>
  <c r="C706" i="1"/>
  <c r="D705" i="1"/>
  <c r="C705" i="1"/>
  <c r="D704" i="1"/>
  <c r="C704" i="1"/>
  <c r="D703" i="1"/>
  <c r="C703" i="1"/>
  <c r="G703" i="1" s="1"/>
  <c r="D702" i="1"/>
  <c r="C702" i="1"/>
  <c r="H702" i="1" s="1"/>
  <c r="D701" i="1"/>
  <c r="C701" i="1"/>
  <c r="D700" i="1"/>
  <c r="C700" i="1"/>
  <c r="G700" i="1" s="1"/>
  <c r="G699" i="1"/>
  <c r="D699" i="1"/>
  <c r="H699" i="1" s="1"/>
  <c r="C699" i="1"/>
  <c r="D698" i="1"/>
  <c r="C698" i="1"/>
  <c r="D697" i="1"/>
  <c r="C697" i="1"/>
  <c r="H697" i="1" s="1"/>
  <c r="D696" i="1"/>
  <c r="C696" i="1"/>
  <c r="H695" i="1"/>
  <c r="D695" i="1"/>
  <c r="C695" i="1"/>
  <c r="G695" i="1" s="1"/>
  <c r="D694" i="1"/>
  <c r="H694" i="1" s="1"/>
  <c r="C694" i="1"/>
  <c r="D693" i="1"/>
  <c r="C693" i="1"/>
  <c r="D692" i="1"/>
  <c r="C692" i="1"/>
  <c r="D691" i="1"/>
  <c r="H691" i="1" s="1"/>
  <c r="C691" i="1"/>
  <c r="D690" i="1"/>
  <c r="C690" i="1"/>
  <c r="D689" i="1"/>
  <c r="C689" i="1"/>
  <c r="D688" i="1"/>
  <c r="H688" i="1" s="1"/>
  <c r="C688" i="1"/>
  <c r="D687" i="1"/>
  <c r="C687" i="1"/>
  <c r="H686" i="1"/>
  <c r="D686" i="1"/>
  <c r="C686" i="1"/>
  <c r="G686" i="1" s="1"/>
  <c r="D685" i="1"/>
  <c r="H685" i="1" s="1"/>
  <c r="C685" i="1"/>
  <c r="H684" i="1"/>
  <c r="G684" i="1"/>
  <c r="D684" i="1"/>
  <c r="C684" i="1"/>
  <c r="H683" i="1"/>
  <c r="D683" i="1"/>
  <c r="G683" i="1" s="1"/>
  <c r="C683" i="1"/>
  <c r="D682" i="1"/>
  <c r="C682" i="1"/>
  <c r="H681" i="1"/>
  <c r="G681" i="1"/>
  <c r="D681" i="1"/>
  <c r="C681" i="1"/>
  <c r="D680" i="1"/>
  <c r="G680" i="1" s="1"/>
  <c r="C680" i="1"/>
  <c r="H680" i="1" s="1"/>
  <c r="D679" i="1"/>
  <c r="C679" i="1"/>
  <c r="H678" i="1"/>
  <c r="G678" i="1"/>
  <c r="D678" i="1"/>
  <c r="C678" i="1"/>
  <c r="D677" i="1"/>
  <c r="C677" i="1"/>
  <c r="H677" i="1" s="1"/>
  <c r="D676" i="1"/>
  <c r="C676" i="1"/>
  <c r="H675" i="1"/>
  <c r="G675" i="1"/>
  <c r="D675" i="1"/>
  <c r="C675" i="1"/>
  <c r="H674" i="1"/>
  <c r="D674" i="1"/>
  <c r="G674" i="1" s="1"/>
  <c r="C674" i="1"/>
  <c r="D673" i="1"/>
  <c r="C673" i="1"/>
  <c r="H672" i="1"/>
  <c r="G672" i="1"/>
  <c r="D672" i="1"/>
  <c r="C672" i="1"/>
  <c r="D671" i="1"/>
  <c r="G671" i="1" s="1"/>
  <c r="C671" i="1"/>
  <c r="H671" i="1" s="1"/>
  <c r="D670" i="1"/>
  <c r="C670" i="1"/>
  <c r="H669" i="1"/>
  <c r="G669" i="1"/>
  <c r="D669" i="1"/>
  <c r="C669" i="1"/>
  <c r="D668" i="1"/>
  <c r="C668" i="1"/>
  <c r="H668" i="1" s="1"/>
  <c r="D667" i="1"/>
  <c r="C667" i="1"/>
  <c r="H666" i="1"/>
  <c r="G666" i="1"/>
  <c r="D666" i="1"/>
  <c r="C666" i="1"/>
  <c r="H665" i="1"/>
  <c r="D665" i="1"/>
  <c r="G665" i="1" s="1"/>
  <c r="C665" i="1"/>
  <c r="D664" i="1"/>
  <c r="C664" i="1"/>
  <c r="D663" i="1"/>
  <c r="C663" i="1"/>
  <c r="G663" i="1" s="1"/>
  <c r="D662" i="1"/>
  <c r="G662" i="1" s="1"/>
  <c r="C662" i="1"/>
  <c r="H662" i="1" s="1"/>
  <c r="D661" i="1"/>
  <c r="C661" i="1"/>
  <c r="D660" i="1"/>
  <c r="H660" i="1" s="1"/>
  <c r="C660" i="1"/>
  <c r="D659" i="1"/>
  <c r="C659" i="1"/>
  <c r="H659" i="1" s="1"/>
  <c r="D658" i="1"/>
  <c r="C658" i="1"/>
  <c r="D657" i="1"/>
  <c r="C657" i="1"/>
  <c r="H657" i="1" s="1"/>
  <c r="H656" i="1"/>
  <c r="D656" i="1"/>
  <c r="C656" i="1"/>
  <c r="D655" i="1"/>
  <c r="C655" i="1"/>
  <c r="D654" i="1"/>
  <c r="H654" i="1" s="1"/>
  <c r="C654" i="1"/>
  <c r="D653" i="1"/>
  <c r="G653" i="1" s="1"/>
  <c r="C653" i="1"/>
  <c r="H653" i="1" s="1"/>
  <c r="D652" i="1"/>
  <c r="C652" i="1"/>
  <c r="D651" i="1"/>
  <c r="C651" i="1"/>
  <c r="G651" i="1" s="1"/>
  <c r="D650" i="1"/>
  <c r="C650" i="1"/>
  <c r="H650" i="1" s="1"/>
  <c r="D649" i="1"/>
  <c r="C649" i="1"/>
  <c r="D648" i="1"/>
  <c r="C648" i="1"/>
  <c r="D647" i="1"/>
  <c r="C647" i="1"/>
  <c r="H647" i="1" s="1"/>
  <c r="D646" i="1"/>
  <c r="C646" i="1"/>
  <c r="D644" i="1"/>
  <c r="C644" i="1"/>
  <c r="D643" i="1"/>
  <c r="C643" i="1"/>
  <c r="D642" i="1"/>
  <c r="C642" i="1"/>
  <c r="H642" i="1" s="1"/>
  <c r="D641" i="1"/>
  <c r="C641" i="1"/>
  <c r="D632" i="1"/>
  <c r="C632" i="1"/>
  <c r="D631" i="1"/>
  <c r="C631" i="1"/>
  <c r="D628" i="1"/>
  <c r="C628" i="1"/>
  <c r="H627" i="1"/>
  <c r="G627" i="1"/>
  <c r="D627" i="1"/>
  <c r="C627" i="1"/>
  <c r="D626" i="1"/>
  <c r="C626" i="1"/>
  <c r="H626" i="1" s="1"/>
  <c r="D625" i="1"/>
  <c r="C625" i="1"/>
  <c r="H624" i="1"/>
  <c r="G624" i="1"/>
  <c r="D624" i="1"/>
  <c r="C624" i="1"/>
  <c r="H623" i="1"/>
  <c r="D623" i="1"/>
  <c r="G623" i="1" s="1"/>
  <c r="C623" i="1"/>
  <c r="D622" i="1"/>
  <c r="C622" i="1"/>
  <c r="H621" i="1"/>
  <c r="G621" i="1"/>
  <c r="D621" i="1"/>
  <c r="C621" i="1"/>
  <c r="D620" i="1"/>
  <c r="G620" i="1" s="1"/>
  <c r="C620" i="1"/>
  <c r="H620" i="1" s="1"/>
  <c r="D619" i="1"/>
  <c r="C619" i="1"/>
  <c r="H618" i="1"/>
  <c r="G618" i="1"/>
  <c r="D618" i="1"/>
  <c r="C618" i="1"/>
  <c r="D617" i="1"/>
  <c r="C617" i="1"/>
  <c r="H617" i="1" s="1"/>
  <c r="D616" i="1"/>
  <c r="C616" i="1"/>
  <c r="H615" i="1"/>
  <c r="G615" i="1"/>
  <c r="D615" i="1"/>
  <c r="C615" i="1"/>
  <c r="H614" i="1"/>
  <c r="D614" i="1"/>
  <c r="G614" i="1" s="1"/>
  <c r="C614" i="1"/>
  <c r="D613" i="1"/>
  <c r="C613" i="1"/>
  <c r="D612" i="1"/>
  <c r="H612" i="1" s="1"/>
  <c r="C612" i="1"/>
  <c r="C611" i="1"/>
  <c r="D610" i="1"/>
  <c r="C610" i="1"/>
  <c r="H609" i="1"/>
  <c r="G609" i="1"/>
  <c r="D609" i="1"/>
  <c r="C609" i="1"/>
  <c r="H608" i="1"/>
  <c r="D608" i="1"/>
  <c r="C608" i="1"/>
  <c r="G608" i="1" s="1"/>
  <c r="D607" i="1"/>
  <c r="C607" i="1"/>
  <c r="H606" i="1"/>
  <c r="G606" i="1"/>
  <c r="D606" i="1"/>
  <c r="C606" i="1"/>
  <c r="H605" i="1"/>
  <c r="D605" i="1"/>
  <c r="G605" i="1" s="1"/>
  <c r="C605" i="1"/>
  <c r="D604" i="1"/>
  <c r="C604" i="1"/>
  <c r="H603" i="1"/>
  <c r="G603" i="1"/>
  <c r="D603" i="1"/>
  <c r="C603" i="1"/>
  <c r="D602" i="1"/>
  <c r="G602" i="1" s="1"/>
  <c r="C602" i="1"/>
  <c r="H602" i="1" s="1"/>
  <c r="D601" i="1"/>
  <c r="C601" i="1"/>
  <c r="D600" i="1"/>
  <c r="C600" i="1"/>
  <c r="D598" i="1"/>
  <c r="C598" i="1"/>
  <c r="H597" i="1"/>
  <c r="G597" i="1"/>
  <c r="D597" i="1"/>
  <c r="C597" i="1"/>
  <c r="H596" i="1"/>
  <c r="D596" i="1"/>
  <c r="G596" i="1" s="1"/>
  <c r="C596" i="1"/>
  <c r="D595" i="1"/>
  <c r="C595" i="1"/>
  <c r="H594" i="1"/>
  <c r="G594" i="1"/>
  <c r="D594" i="1"/>
  <c r="C594" i="1"/>
  <c r="D593" i="1"/>
  <c r="G593" i="1" s="1"/>
  <c r="C593" i="1"/>
  <c r="H593" i="1" s="1"/>
  <c r="D592" i="1"/>
  <c r="C592" i="1"/>
  <c r="H591" i="1"/>
  <c r="G591" i="1"/>
  <c r="D591" i="1"/>
  <c r="C591" i="1"/>
  <c r="H590" i="1"/>
  <c r="D590" i="1"/>
  <c r="C590" i="1"/>
  <c r="G590" i="1" s="1"/>
  <c r="D589" i="1"/>
  <c r="C589" i="1"/>
  <c r="H588" i="1"/>
  <c r="G588" i="1"/>
  <c r="D588" i="1"/>
  <c r="C588" i="1"/>
  <c r="D586" i="1"/>
  <c r="C586" i="1"/>
  <c r="H585" i="1"/>
  <c r="G585" i="1"/>
  <c r="D585" i="1"/>
  <c r="C585" i="1"/>
  <c r="D584" i="1"/>
  <c r="G584" i="1" s="1"/>
  <c r="C584" i="1"/>
  <c r="H584" i="1" s="1"/>
  <c r="D583" i="1"/>
  <c r="C583" i="1"/>
  <c r="H582" i="1"/>
  <c r="G582" i="1"/>
  <c r="D582" i="1"/>
  <c r="C582" i="1"/>
  <c r="H581" i="1"/>
  <c r="D581" i="1"/>
  <c r="C581" i="1"/>
  <c r="G581" i="1" s="1"/>
  <c r="D580" i="1"/>
  <c r="C580" i="1"/>
  <c r="D579" i="1"/>
  <c r="G579" i="1" s="1"/>
  <c r="C579" i="1"/>
  <c r="H578" i="1"/>
  <c r="D578" i="1"/>
  <c r="G578" i="1" s="1"/>
  <c r="C578" i="1"/>
  <c r="D577" i="1"/>
  <c r="C577" i="1"/>
  <c r="H576" i="1"/>
  <c r="G576" i="1"/>
  <c r="D576" i="1"/>
  <c r="C576" i="1"/>
  <c r="D575" i="1"/>
  <c r="G575" i="1" s="1"/>
  <c r="C575" i="1"/>
  <c r="H575" i="1" s="1"/>
  <c r="D574" i="1"/>
  <c r="H573" i="1"/>
  <c r="G573" i="1"/>
  <c r="D573" i="1"/>
  <c r="C573" i="1"/>
  <c r="H572" i="1"/>
  <c r="D572" i="1"/>
  <c r="C572" i="1"/>
  <c r="G572" i="1" s="1"/>
  <c r="D571" i="1"/>
  <c r="C571" i="1"/>
  <c r="H570" i="1"/>
  <c r="G570" i="1"/>
  <c r="D570" i="1"/>
  <c r="C570" i="1"/>
  <c r="H569" i="1"/>
  <c r="D569" i="1"/>
  <c r="G569" i="1" s="1"/>
  <c r="C569" i="1"/>
  <c r="D568" i="1"/>
  <c r="C568" i="1"/>
  <c r="H567" i="1"/>
  <c r="G567" i="1"/>
  <c r="D567" i="1"/>
  <c r="C567" i="1"/>
  <c r="D566" i="1"/>
  <c r="G566" i="1" s="1"/>
  <c r="C566" i="1"/>
  <c r="H566" i="1" s="1"/>
  <c r="D565" i="1"/>
  <c r="C565" i="1"/>
  <c r="H564" i="1"/>
  <c r="G564" i="1"/>
  <c r="D564" i="1"/>
  <c r="C564" i="1"/>
  <c r="H563" i="1"/>
  <c r="D563" i="1"/>
  <c r="C563" i="1"/>
  <c r="G563" i="1" s="1"/>
  <c r="D562" i="1"/>
  <c r="C562" i="1"/>
  <c r="D561" i="1"/>
  <c r="G560" i="1"/>
  <c r="D560" i="1"/>
  <c r="C560" i="1"/>
  <c r="H560" i="1" s="1"/>
  <c r="D559" i="1"/>
  <c r="C559" i="1"/>
  <c r="H558" i="1"/>
  <c r="G558" i="1"/>
  <c r="D558" i="1"/>
  <c r="C558" i="1"/>
  <c r="D557" i="1"/>
  <c r="C557" i="1"/>
  <c r="H557" i="1" s="1"/>
  <c r="D556" i="1"/>
  <c r="C556" i="1"/>
  <c r="H555" i="1"/>
  <c r="G555" i="1"/>
  <c r="D555" i="1"/>
  <c r="C555" i="1"/>
  <c r="H554" i="1"/>
  <c r="G554" i="1"/>
  <c r="D554" i="1"/>
  <c r="C554" i="1"/>
  <c r="D553" i="1"/>
  <c r="C553" i="1"/>
  <c r="H552" i="1"/>
  <c r="G552" i="1"/>
  <c r="D552" i="1"/>
  <c r="C552" i="1"/>
  <c r="G551" i="1"/>
  <c r="D551" i="1"/>
  <c r="C551" i="1"/>
  <c r="H551" i="1" s="1"/>
  <c r="D550" i="1"/>
  <c r="C550" i="1"/>
  <c r="H549" i="1"/>
  <c r="G549" i="1"/>
  <c r="D549" i="1"/>
  <c r="C549" i="1"/>
  <c r="D548" i="1"/>
  <c r="C548" i="1"/>
  <c r="H548" i="1" s="1"/>
  <c r="D547" i="1"/>
  <c r="C547" i="1"/>
  <c r="H546" i="1"/>
  <c r="G546" i="1"/>
  <c r="D546" i="1"/>
  <c r="C546" i="1"/>
  <c r="H545" i="1"/>
  <c r="G545" i="1"/>
  <c r="D545" i="1"/>
  <c r="C545" i="1"/>
  <c r="D544" i="1"/>
  <c r="C544" i="1"/>
  <c r="H543" i="1"/>
  <c r="G543" i="1"/>
  <c r="D543" i="1"/>
  <c r="C543" i="1"/>
  <c r="G542" i="1"/>
  <c r="D542" i="1"/>
  <c r="C542" i="1"/>
  <c r="H542" i="1" s="1"/>
  <c r="D541" i="1"/>
  <c r="C541" i="1"/>
  <c r="H540" i="1"/>
  <c r="G540" i="1"/>
  <c r="D540" i="1"/>
  <c r="C540" i="1"/>
  <c r="D539" i="1"/>
  <c r="C539" i="1"/>
  <c r="H539" i="1" s="1"/>
  <c r="D538" i="1"/>
  <c r="C538" i="1"/>
  <c r="H537" i="1"/>
  <c r="G537" i="1"/>
  <c r="D537" i="1"/>
  <c r="C537" i="1"/>
  <c r="H536" i="1"/>
  <c r="G536" i="1"/>
  <c r="D536" i="1"/>
  <c r="C536" i="1"/>
  <c r="D535" i="1"/>
  <c r="C535" i="1"/>
  <c r="H534" i="1"/>
  <c r="G534" i="1"/>
  <c r="D534" i="1"/>
  <c r="C534" i="1"/>
  <c r="G533" i="1"/>
  <c r="D533" i="1"/>
  <c r="C533" i="1"/>
  <c r="H533" i="1" s="1"/>
  <c r="D532" i="1"/>
  <c r="C532" i="1"/>
  <c r="H531" i="1"/>
  <c r="G531" i="1"/>
  <c r="D531" i="1"/>
  <c r="C531" i="1"/>
  <c r="D530" i="1"/>
  <c r="C530" i="1"/>
  <c r="H530" i="1" s="1"/>
  <c r="D529" i="1"/>
  <c r="C529" i="1"/>
  <c r="H528" i="1"/>
  <c r="G528" i="1"/>
  <c r="D528" i="1"/>
  <c r="C528" i="1"/>
  <c r="H527" i="1"/>
  <c r="G527" i="1"/>
  <c r="D527" i="1"/>
  <c r="C527" i="1"/>
  <c r="D526" i="1"/>
  <c r="C526" i="1"/>
  <c r="H525" i="1"/>
  <c r="G525" i="1"/>
  <c r="D525" i="1"/>
  <c r="C525" i="1"/>
  <c r="G524" i="1"/>
  <c r="D524" i="1"/>
  <c r="C524" i="1"/>
  <c r="H524" i="1" s="1"/>
  <c r="D523" i="1"/>
  <c r="H521" i="1"/>
  <c r="G521" i="1"/>
  <c r="D521" i="1"/>
  <c r="C521" i="1"/>
  <c r="D520" i="1"/>
  <c r="C520" i="1"/>
  <c r="H519" i="1"/>
  <c r="G519" i="1"/>
  <c r="D519" i="1"/>
  <c r="C519" i="1"/>
  <c r="G518" i="1"/>
  <c r="D518" i="1"/>
  <c r="C518" i="1"/>
  <c r="H518" i="1" s="1"/>
  <c r="D517" i="1"/>
  <c r="C517" i="1"/>
  <c r="H516" i="1"/>
  <c r="G516" i="1"/>
  <c r="D516" i="1"/>
  <c r="C516" i="1"/>
  <c r="D515" i="1"/>
  <c r="C515" i="1"/>
  <c r="H515" i="1" s="1"/>
  <c r="D514" i="1"/>
  <c r="C514" i="1"/>
  <c r="H513" i="1"/>
  <c r="G513" i="1"/>
  <c r="D513" i="1"/>
  <c r="C513" i="1"/>
  <c r="H512" i="1"/>
  <c r="G512" i="1"/>
  <c r="D512" i="1"/>
  <c r="C512" i="1"/>
  <c r="D511" i="1"/>
  <c r="C511" i="1"/>
  <c r="H510" i="1"/>
  <c r="G510" i="1"/>
  <c r="D510" i="1"/>
  <c r="C510" i="1"/>
  <c r="D509" i="1"/>
  <c r="D508" i="1"/>
  <c r="C508" i="1"/>
  <c r="H507" i="1"/>
  <c r="G507" i="1"/>
  <c r="D507" i="1"/>
  <c r="C507" i="1"/>
  <c r="D506" i="1"/>
  <c r="C506" i="1"/>
  <c r="H506" i="1" s="1"/>
  <c r="D505" i="1"/>
  <c r="C505" i="1"/>
  <c r="H504" i="1"/>
  <c r="G504" i="1"/>
  <c r="D504" i="1"/>
  <c r="C504" i="1"/>
  <c r="G503" i="1"/>
  <c r="D503" i="1"/>
  <c r="H503" i="1" s="1"/>
  <c r="C503" i="1"/>
  <c r="D502" i="1"/>
  <c r="C502" i="1"/>
  <c r="H501" i="1"/>
  <c r="D501" i="1"/>
  <c r="C501" i="1"/>
  <c r="G501" i="1" s="1"/>
  <c r="G500" i="1"/>
  <c r="D500" i="1"/>
  <c r="C500" i="1"/>
  <c r="H500" i="1" s="1"/>
  <c r="D499" i="1"/>
  <c r="C499" i="1"/>
  <c r="H498" i="1"/>
  <c r="G498" i="1"/>
  <c r="D498" i="1"/>
  <c r="C498" i="1"/>
  <c r="D497" i="1"/>
  <c r="C497" i="1"/>
  <c r="H497" i="1" s="1"/>
  <c r="D496" i="1"/>
  <c r="C496" i="1"/>
  <c r="H495" i="1"/>
  <c r="G495" i="1"/>
  <c r="D495" i="1"/>
  <c r="C495" i="1"/>
  <c r="G494" i="1"/>
  <c r="D494" i="1"/>
  <c r="H494" i="1" s="1"/>
  <c r="C494" i="1"/>
  <c r="D493" i="1"/>
  <c r="C493" i="1"/>
  <c r="H492" i="1"/>
  <c r="G492" i="1"/>
  <c r="D492" i="1"/>
  <c r="C492" i="1"/>
  <c r="G491" i="1"/>
  <c r="D491" i="1"/>
  <c r="C491" i="1"/>
  <c r="H491" i="1" s="1"/>
  <c r="D490" i="1"/>
  <c r="C490" i="1"/>
  <c r="H489" i="1"/>
  <c r="G489" i="1"/>
  <c r="D489" i="1"/>
  <c r="C489" i="1"/>
  <c r="D488" i="1"/>
  <c r="C488" i="1"/>
  <c r="H488" i="1" s="1"/>
  <c r="D487" i="1"/>
  <c r="C487" i="1"/>
  <c r="H486" i="1"/>
  <c r="G486" i="1"/>
  <c r="D486" i="1"/>
  <c r="C486" i="1"/>
  <c r="G485" i="1"/>
  <c r="D485" i="1"/>
  <c r="H485" i="1" s="1"/>
  <c r="C485" i="1"/>
  <c r="D484" i="1"/>
  <c r="C484" i="1"/>
  <c r="H483" i="1"/>
  <c r="G483" i="1"/>
  <c r="D483" i="1"/>
  <c r="C483" i="1"/>
  <c r="G482" i="1"/>
  <c r="D482" i="1"/>
  <c r="C482" i="1"/>
  <c r="H482" i="1" s="1"/>
  <c r="D481" i="1"/>
  <c r="C481" i="1"/>
  <c r="H480" i="1"/>
  <c r="G480" i="1"/>
  <c r="D480" i="1"/>
  <c r="C480" i="1"/>
  <c r="D479" i="1"/>
  <c r="C479" i="1"/>
  <c r="H479" i="1" s="1"/>
  <c r="H477" i="1"/>
  <c r="G477" i="1"/>
  <c r="D477" i="1"/>
  <c r="C477" i="1"/>
  <c r="G476" i="1"/>
  <c r="D476" i="1"/>
  <c r="H476" i="1" s="1"/>
  <c r="C476" i="1"/>
  <c r="D475" i="1"/>
  <c r="C475" i="1"/>
  <c r="H474" i="1"/>
  <c r="G474" i="1"/>
  <c r="D474" i="1"/>
  <c r="C474" i="1"/>
  <c r="G473" i="1"/>
  <c r="D473" i="1"/>
  <c r="C473" i="1"/>
  <c r="H473" i="1" s="1"/>
  <c r="D472" i="1"/>
  <c r="C472" i="1"/>
  <c r="D471" i="1"/>
  <c r="C471" i="1"/>
  <c r="D470" i="1"/>
  <c r="C470" i="1"/>
  <c r="H470" i="1" s="1"/>
  <c r="D469" i="1"/>
  <c r="C469" i="1"/>
  <c r="H468" i="1"/>
  <c r="G468" i="1"/>
  <c r="D468" i="1"/>
  <c r="C468" i="1"/>
  <c r="G467" i="1"/>
  <c r="D467" i="1"/>
  <c r="H467" i="1" s="1"/>
  <c r="C467" i="1"/>
  <c r="D466" i="1"/>
  <c r="C466" i="1"/>
  <c r="H465" i="1"/>
  <c r="G465" i="1"/>
  <c r="D465" i="1"/>
  <c r="C465" i="1"/>
  <c r="G464" i="1"/>
  <c r="D464" i="1"/>
  <c r="C464" i="1"/>
  <c r="H464" i="1" s="1"/>
  <c r="D463" i="1"/>
  <c r="C463" i="1"/>
  <c r="H462" i="1"/>
  <c r="G462" i="1"/>
  <c r="D462" i="1"/>
  <c r="C462" i="1"/>
  <c r="D461" i="1"/>
  <c r="C461" i="1"/>
  <c r="H461" i="1" s="1"/>
  <c r="D460" i="1"/>
  <c r="C460" i="1"/>
  <c r="H459" i="1"/>
  <c r="G459" i="1"/>
  <c r="D459" i="1"/>
  <c r="C459" i="1"/>
  <c r="G458" i="1"/>
  <c r="D458" i="1"/>
  <c r="H458" i="1" s="1"/>
  <c r="C458" i="1"/>
  <c r="D457" i="1"/>
  <c r="C457" i="1"/>
  <c r="H456" i="1"/>
  <c r="G456" i="1"/>
  <c r="D456" i="1"/>
  <c r="C456" i="1"/>
  <c r="G455" i="1"/>
  <c r="D455" i="1"/>
  <c r="C455" i="1"/>
  <c r="H455" i="1" s="1"/>
  <c r="D454" i="1"/>
  <c r="C454" i="1"/>
  <c r="D453" i="1"/>
  <c r="H452" i="1"/>
  <c r="D452" i="1"/>
  <c r="C452" i="1"/>
  <c r="G452" i="1" s="1"/>
  <c r="D451" i="1"/>
  <c r="C451" i="1"/>
  <c r="H450" i="1"/>
  <c r="G450" i="1"/>
  <c r="D450" i="1"/>
  <c r="C450" i="1"/>
  <c r="H449" i="1"/>
  <c r="D449" i="1"/>
  <c r="C449" i="1"/>
  <c r="G449" i="1" s="1"/>
  <c r="D448" i="1"/>
  <c r="C448" i="1"/>
  <c r="H447" i="1"/>
  <c r="G447" i="1"/>
  <c r="D447" i="1"/>
  <c r="C447" i="1"/>
  <c r="D446" i="1"/>
  <c r="G446" i="1" s="1"/>
  <c r="C446" i="1"/>
  <c r="H446" i="1" s="1"/>
  <c r="D445" i="1"/>
  <c r="C445" i="1"/>
  <c r="H444" i="1"/>
  <c r="G444" i="1"/>
  <c r="D444" i="1"/>
  <c r="C444" i="1"/>
  <c r="H443" i="1"/>
  <c r="D443" i="1"/>
  <c r="C443" i="1"/>
  <c r="G443" i="1" s="1"/>
  <c r="D442" i="1"/>
  <c r="C442" i="1"/>
  <c r="H441" i="1"/>
  <c r="G441" i="1"/>
  <c r="D441" i="1"/>
  <c r="C441" i="1"/>
  <c r="H440" i="1"/>
  <c r="D440" i="1"/>
  <c r="C440" i="1"/>
  <c r="G440" i="1" s="1"/>
  <c r="D439" i="1"/>
  <c r="C439" i="1"/>
  <c r="H438" i="1"/>
  <c r="G438" i="1"/>
  <c r="D438" i="1"/>
  <c r="C438" i="1"/>
  <c r="D437" i="1"/>
  <c r="G437" i="1" s="1"/>
  <c r="C437" i="1"/>
  <c r="H437" i="1" s="1"/>
  <c r="D436" i="1"/>
  <c r="C436" i="1"/>
  <c r="H435" i="1"/>
  <c r="G435" i="1"/>
  <c r="D435" i="1"/>
  <c r="C435" i="1"/>
  <c r="H434" i="1"/>
  <c r="D434" i="1"/>
  <c r="C434" i="1"/>
  <c r="G434" i="1" s="1"/>
  <c r="D433" i="1"/>
  <c r="C433" i="1"/>
  <c r="H432" i="1"/>
  <c r="G432" i="1"/>
  <c r="D432" i="1"/>
  <c r="C432" i="1"/>
  <c r="H431" i="1"/>
  <c r="D431" i="1"/>
  <c r="C431" i="1"/>
  <c r="G431" i="1" s="1"/>
  <c r="D430" i="1"/>
  <c r="C430" i="1"/>
  <c r="H429" i="1"/>
  <c r="G429" i="1"/>
  <c r="D429" i="1"/>
  <c r="C429" i="1"/>
  <c r="D428" i="1"/>
  <c r="G428" i="1" s="1"/>
  <c r="C428" i="1"/>
  <c r="H428" i="1" s="1"/>
  <c r="D427" i="1"/>
  <c r="C427" i="1"/>
  <c r="H426" i="1"/>
  <c r="G426" i="1"/>
  <c r="D426" i="1"/>
  <c r="C426" i="1"/>
  <c r="H425" i="1"/>
  <c r="D425" i="1"/>
  <c r="C425" i="1"/>
  <c r="G425" i="1" s="1"/>
  <c r="H424" i="1"/>
  <c r="D424" i="1"/>
  <c r="C424" i="1"/>
  <c r="G424" i="1" s="1"/>
  <c r="D423" i="1"/>
  <c r="H423" i="1" s="1"/>
  <c r="C423" i="1"/>
  <c r="D422" i="1"/>
  <c r="C422" i="1"/>
  <c r="G422" i="1" s="1"/>
  <c r="D421" i="1"/>
  <c r="H420" i="1"/>
  <c r="G420" i="1"/>
  <c r="D420" i="1"/>
  <c r="C420" i="1"/>
  <c r="H419" i="1"/>
  <c r="D419" i="1"/>
  <c r="C419" i="1"/>
  <c r="G419" i="1" s="1"/>
  <c r="D418" i="1"/>
  <c r="C418" i="1"/>
  <c r="G418" i="1" s="1"/>
  <c r="G417" i="1"/>
  <c r="D417" i="1"/>
  <c r="H417" i="1" s="1"/>
  <c r="C417" i="1"/>
  <c r="G416" i="1"/>
  <c r="D416" i="1"/>
  <c r="C416" i="1"/>
  <c r="H416" i="1" s="1"/>
  <c r="D413" i="1"/>
  <c r="C413" i="1"/>
  <c r="C411" i="1"/>
  <c r="D406" i="1"/>
  <c r="C406" i="1"/>
  <c r="G406" i="1" s="1"/>
  <c r="D405" i="1"/>
  <c r="H405" i="1" s="1"/>
  <c r="C405" i="1"/>
  <c r="G404" i="1"/>
  <c r="D404" i="1"/>
  <c r="C404" i="1"/>
  <c r="H404" i="1" s="1"/>
  <c r="D401" i="1"/>
  <c r="C401" i="1"/>
  <c r="H401" i="1" s="1"/>
  <c r="D400" i="1"/>
  <c r="C400" i="1"/>
  <c r="D399" i="1"/>
  <c r="G399" i="1" s="1"/>
  <c r="C399" i="1"/>
  <c r="D398" i="1"/>
  <c r="C398" i="1"/>
  <c r="G398" i="1" s="1"/>
  <c r="D397" i="1"/>
  <c r="C397" i="1"/>
  <c r="D396" i="1"/>
  <c r="H396" i="1" s="1"/>
  <c r="C396" i="1"/>
  <c r="G395" i="1"/>
  <c r="D395" i="1"/>
  <c r="H395" i="1" s="1"/>
  <c r="C395" i="1"/>
  <c r="D394" i="1"/>
  <c r="H394" i="1" s="1"/>
  <c r="C394" i="1"/>
  <c r="H393" i="1"/>
  <c r="G393" i="1"/>
  <c r="D393" i="1"/>
  <c r="C393" i="1"/>
  <c r="H392" i="1"/>
  <c r="D392" i="1"/>
  <c r="C392" i="1"/>
  <c r="G392" i="1" s="1"/>
  <c r="D391" i="1"/>
  <c r="D390" i="1"/>
  <c r="C390" i="1"/>
  <c r="D389" i="1"/>
  <c r="C389" i="1"/>
  <c r="H389" i="1" s="1"/>
  <c r="D388" i="1"/>
  <c r="C388" i="1"/>
  <c r="H387" i="1"/>
  <c r="D387" i="1"/>
  <c r="C387" i="1"/>
  <c r="G387" i="1" s="1"/>
  <c r="D386" i="1"/>
  <c r="H385" i="1"/>
  <c r="D385" i="1"/>
  <c r="C385" i="1"/>
  <c r="G385" i="1" s="1"/>
  <c r="H384" i="1"/>
  <c r="D384" i="1"/>
  <c r="C384" i="1"/>
  <c r="G384" i="1" s="1"/>
  <c r="D383" i="1"/>
  <c r="G383" i="1" s="1"/>
  <c r="C383" i="1"/>
  <c r="H383" i="1" s="1"/>
  <c r="H382" i="1"/>
  <c r="D382" i="1"/>
  <c r="C382" i="1"/>
  <c r="G382" i="1" s="1"/>
  <c r="H381" i="1"/>
  <c r="D381" i="1"/>
  <c r="C381" i="1"/>
  <c r="G381" i="1" s="1"/>
  <c r="D380" i="1"/>
  <c r="G380" i="1" s="1"/>
  <c r="C380" i="1"/>
  <c r="H380" i="1" s="1"/>
  <c r="H379" i="1"/>
  <c r="D379" i="1"/>
  <c r="C379" i="1"/>
  <c r="G379" i="1" s="1"/>
  <c r="H378" i="1"/>
  <c r="D378" i="1"/>
  <c r="C378" i="1"/>
  <c r="G378" i="1" s="1"/>
  <c r="D377" i="1"/>
  <c r="G377" i="1" s="1"/>
  <c r="C377" i="1"/>
  <c r="H377" i="1" s="1"/>
  <c r="H376" i="1"/>
  <c r="D376" i="1"/>
  <c r="C376" i="1"/>
  <c r="G376" i="1" s="1"/>
  <c r="H375" i="1"/>
  <c r="D375" i="1"/>
  <c r="C375" i="1"/>
  <c r="G375" i="1" s="1"/>
  <c r="D374" i="1"/>
  <c r="G374" i="1" s="1"/>
  <c r="C374" i="1"/>
  <c r="D373" i="1"/>
  <c r="H373" i="1" s="1"/>
  <c r="C373" i="1"/>
  <c r="H372" i="1"/>
  <c r="D372" i="1"/>
  <c r="C372" i="1"/>
  <c r="G372" i="1" s="1"/>
  <c r="D371" i="1"/>
  <c r="C371" i="1"/>
  <c r="H371" i="1" s="1"/>
  <c r="D370" i="1"/>
  <c r="H370" i="1" s="1"/>
  <c r="C370" i="1"/>
  <c r="G370" i="1" s="1"/>
  <c r="H369" i="1"/>
  <c r="D369" i="1"/>
  <c r="C369" i="1"/>
  <c r="G369" i="1" s="1"/>
  <c r="D368" i="1"/>
  <c r="G368" i="1" s="1"/>
  <c r="C368" i="1"/>
  <c r="H368" i="1" s="1"/>
  <c r="H367" i="1"/>
  <c r="D367" i="1"/>
  <c r="C367" i="1"/>
  <c r="D366" i="1"/>
  <c r="H366" i="1" s="1"/>
  <c r="C366" i="1"/>
  <c r="D365" i="1"/>
  <c r="C365" i="1"/>
  <c r="D364" i="1"/>
  <c r="C364" i="1"/>
  <c r="H363" i="1"/>
  <c r="D363" i="1"/>
  <c r="C363" i="1"/>
  <c r="G363" i="1" s="1"/>
  <c r="D362" i="1"/>
  <c r="G362" i="1" s="1"/>
  <c r="C362" i="1"/>
  <c r="H362" i="1" s="1"/>
  <c r="D361" i="1"/>
  <c r="H361" i="1" s="1"/>
  <c r="C361" i="1"/>
  <c r="G361" i="1" s="1"/>
  <c r="H360" i="1"/>
  <c r="D360" i="1"/>
  <c r="C360" i="1"/>
  <c r="G360" i="1" s="1"/>
  <c r="D359" i="1"/>
  <c r="G359" i="1" s="1"/>
  <c r="C359" i="1"/>
  <c r="H359" i="1" s="1"/>
  <c r="H357" i="1"/>
  <c r="D357" i="1"/>
  <c r="C357" i="1"/>
  <c r="G357" i="1" s="1"/>
  <c r="D356" i="1"/>
  <c r="G356" i="1" s="1"/>
  <c r="C356" i="1"/>
  <c r="H356" i="1" s="1"/>
  <c r="H355" i="1"/>
  <c r="D355" i="1"/>
  <c r="C355" i="1"/>
  <c r="G355" i="1" s="1"/>
  <c r="D354" i="1"/>
  <c r="C354" i="1"/>
  <c r="D353" i="1"/>
  <c r="G353" i="1" s="1"/>
  <c r="C353" i="1"/>
  <c r="H353" i="1" s="1"/>
  <c r="H352" i="1"/>
  <c r="D352" i="1"/>
  <c r="C352" i="1"/>
  <c r="G352" i="1" s="1"/>
  <c r="D351" i="1"/>
  <c r="C351" i="1"/>
  <c r="G351" i="1" s="1"/>
  <c r="D350" i="1"/>
  <c r="G350" i="1" s="1"/>
  <c r="C350" i="1"/>
  <c r="H350" i="1" s="1"/>
  <c r="H349" i="1"/>
  <c r="D349" i="1"/>
  <c r="C349" i="1"/>
  <c r="G349" i="1" s="1"/>
  <c r="H348" i="1"/>
  <c r="D348" i="1"/>
  <c r="C348" i="1"/>
  <c r="G348" i="1" s="1"/>
  <c r="D347" i="1"/>
  <c r="G347" i="1" s="1"/>
  <c r="C347" i="1"/>
  <c r="H347" i="1" s="1"/>
  <c r="D344" i="1"/>
  <c r="G344" i="1" s="1"/>
  <c r="C344" i="1"/>
  <c r="H344" i="1" s="1"/>
  <c r="H343" i="1"/>
  <c r="D343" i="1"/>
  <c r="C343" i="1"/>
  <c r="G343" i="1" s="1"/>
  <c r="H342" i="1"/>
  <c r="D342" i="1"/>
  <c r="C342" i="1"/>
  <c r="G342" i="1" s="1"/>
  <c r="D341" i="1"/>
  <c r="G341" i="1" s="1"/>
  <c r="C341" i="1"/>
  <c r="H341" i="1" s="1"/>
  <c r="H340" i="1"/>
  <c r="D340" i="1"/>
  <c r="C340" i="1"/>
  <c r="G340" i="1" s="1"/>
  <c r="H339" i="1"/>
  <c r="D339" i="1"/>
  <c r="C339" i="1"/>
  <c r="G339" i="1" s="1"/>
  <c r="D338" i="1"/>
  <c r="G338" i="1" s="1"/>
  <c r="C338" i="1"/>
  <c r="H338" i="1" s="1"/>
  <c r="H337" i="1"/>
  <c r="D337" i="1"/>
  <c r="C337" i="1"/>
  <c r="G337" i="1" s="1"/>
  <c r="H336" i="1"/>
  <c r="D336" i="1"/>
  <c r="C336" i="1"/>
  <c r="G336" i="1" s="1"/>
  <c r="D335" i="1"/>
  <c r="G335" i="1" s="1"/>
  <c r="C335" i="1"/>
  <c r="H335" i="1" s="1"/>
  <c r="H334" i="1"/>
  <c r="D334" i="1"/>
  <c r="C334" i="1"/>
  <c r="G334" i="1" s="1"/>
  <c r="H333" i="1"/>
  <c r="D333" i="1"/>
  <c r="C333" i="1"/>
  <c r="G333" i="1" s="1"/>
  <c r="D332" i="1"/>
  <c r="G332" i="1" s="1"/>
  <c r="C332" i="1"/>
  <c r="H332" i="1" s="1"/>
  <c r="H331" i="1"/>
  <c r="D331" i="1"/>
  <c r="C331" i="1"/>
  <c r="G331" i="1" s="1"/>
  <c r="D330" i="1"/>
  <c r="H330" i="1" s="1"/>
  <c r="C330" i="1"/>
  <c r="D329" i="1"/>
  <c r="G329" i="1" s="1"/>
  <c r="C329" i="1"/>
  <c r="H329" i="1" s="1"/>
  <c r="H328" i="1"/>
  <c r="D328" i="1"/>
  <c r="C328" i="1"/>
  <c r="G328" i="1" s="1"/>
  <c r="H327" i="1"/>
  <c r="D327" i="1"/>
  <c r="C327" i="1"/>
  <c r="G327" i="1" s="1"/>
  <c r="C326" i="1"/>
  <c r="H325" i="1"/>
  <c r="D325" i="1"/>
  <c r="C325" i="1"/>
  <c r="G325" i="1" s="1"/>
  <c r="H324" i="1"/>
  <c r="D324" i="1"/>
  <c r="C324" i="1"/>
  <c r="G324" i="1" s="1"/>
  <c r="D323" i="1"/>
  <c r="G323" i="1" s="1"/>
  <c r="C323" i="1"/>
  <c r="H323" i="1" s="1"/>
  <c r="H322" i="1"/>
  <c r="D322" i="1"/>
  <c r="C322" i="1"/>
  <c r="G322" i="1" s="1"/>
  <c r="D321" i="1"/>
  <c r="C321" i="1"/>
  <c r="G321" i="1" s="1"/>
  <c r="D320" i="1"/>
  <c r="G320" i="1" s="1"/>
  <c r="C320" i="1"/>
  <c r="H320" i="1" s="1"/>
  <c r="D319" i="1"/>
  <c r="C319" i="1"/>
  <c r="H318" i="1"/>
  <c r="D318" i="1"/>
  <c r="C318" i="1"/>
  <c r="G318" i="1" s="1"/>
  <c r="D317" i="1"/>
  <c r="C317" i="1"/>
  <c r="H317" i="1" s="1"/>
  <c r="D316" i="1"/>
  <c r="C316" i="1"/>
  <c r="G316" i="1" s="1"/>
  <c r="D315" i="1"/>
  <c r="C315" i="1"/>
  <c r="D314" i="1"/>
  <c r="C314" i="1"/>
  <c r="H314" i="1" s="1"/>
  <c r="D313" i="1"/>
  <c r="H313" i="1" s="1"/>
  <c r="C313" i="1"/>
  <c r="C312" i="1"/>
  <c r="D311" i="1"/>
  <c r="G311" i="1" s="1"/>
  <c r="C311" i="1"/>
  <c r="H311" i="1" s="1"/>
  <c r="H310" i="1"/>
  <c r="D310" i="1"/>
  <c r="C310" i="1"/>
  <c r="G310" i="1" s="1"/>
  <c r="H309" i="1"/>
  <c r="D309" i="1"/>
  <c r="C309" i="1"/>
  <c r="G309" i="1" s="1"/>
  <c r="D308" i="1"/>
  <c r="G308" i="1" s="1"/>
  <c r="C308" i="1"/>
  <c r="H308" i="1" s="1"/>
  <c r="H307" i="1"/>
  <c r="D307" i="1"/>
  <c r="C307" i="1"/>
  <c r="G307" i="1" s="1"/>
  <c r="D305" i="1"/>
  <c r="G305" i="1" s="1"/>
  <c r="C305" i="1"/>
  <c r="H305" i="1" s="1"/>
  <c r="H304" i="1"/>
  <c r="D304" i="1"/>
  <c r="C304" i="1"/>
  <c r="G304" i="1" s="1"/>
  <c r="D303" i="1"/>
  <c r="H303" i="1" s="1"/>
  <c r="C303" i="1"/>
  <c r="D302" i="1"/>
  <c r="G302" i="1" s="1"/>
  <c r="C302" i="1"/>
  <c r="H302" i="1" s="1"/>
  <c r="H301" i="1"/>
  <c r="D301" i="1"/>
  <c r="C301" i="1"/>
  <c r="G301" i="1" s="1"/>
  <c r="H300" i="1"/>
  <c r="D300" i="1"/>
  <c r="C300" i="1"/>
  <c r="G300" i="1" s="1"/>
  <c r="D299" i="1"/>
  <c r="G299" i="1" s="1"/>
  <c r="C299" i="1"/>
  <c r="H298" i="1"/>
  <c r="D298" i="1"/>
  <c r="C298" i="1"/>
  <c r="G298" i="1" s="1"/>
  <c r="H297" i="1"/>
  <c r="D297" i="1"/>
  <c r="C297" i="1"/>
  <c r="G297" i="1" s="1"/>
  <c r="D296" i="1"/>
  <c r="C296" i="1"/>
  <c r="D295" i="1"/>
  <c r="C295" i="1"/>
  <c r="H292" i="1"/>
  <c r="D292" i="1"/>
  <c r="C292" i="1"/>
  <c r="G292" i="1" s="1"/>
  <c r="D291" i="1"/>
  <c r="C291" i="1"/>
  <c r="G291" i="1" s="1"/>
  <c r="D290" i="1"/>
  <c r="C290" i="1"/>
  <c r="D289" i="1"/>
  <c r="C289" i="1"/>
  <c r="G289" i="1" s="1"/>
  <c r="D288" i="1"/>
  <c r="C288" i="1"/>
  <c r="G288" i="1" s="1"/>
  <c r="D284" i="1"/>
  <c r="G284" i="1" s="1"/>
  <c r="C284" i="1"/>
  <c r="H284" i="1" s="1"/>
  <c r="H283" i="1"/>
  <c r="D283" i="1"/>
  <c r="C283" i="1"/>
  <c r="G283" i="1" s="1"/>
  <c r="H282" i="1"/>
  <c r="D282" i="1"/>
  <c r="C282" i="1"/>
  <c r="G282" i="1" s="1"/>
  <c r="D281" i="1"/>
  <c r="G281" i="1" s="1"/>
  <c r="C281" i="1"/>
  <c r="H281" i="1" s="1"/>
  <c r="H280" i="1"/>
  <c r="D280" i="1"/>
  <c r="C280" i="1"/>
  <c r="G280" i="1" s="1"/>
  <c r="H279" i="1"/>
  <c r="D279" i="1"/>
  <c r="C279" i="1"/>
  <c r="G279" i="1" s="1"/>
  <c r="D278" i="1"/>
  <c r="C278" i="1"/>
  <c r="H278" i="1" s="1"/>
  <c r="D277" i="1"/>
  <c r="H277" i="1" s="1"/>
  <c r="C277" i="1"/>
  <c r="G277" i="1" s="1"/>
  <c r="D276" i="1"/>
  <c r="C276" i="1"/>
  <c r="G276" i="1" s="1"/>
  <c r="D275" i="1"/>
  <c r="C275" i="1"/>
  <c r="H274" i="1"/>
  <c r="D274" i="1"/>
  <c r="C274" i="1"/>
  <c r="G274" i="1" s="1"/>
  <c r="H273" i="1"/>
  <c r="D273" i="1"/>
  <c r="C273" i="1"/>
  <c r="G273" i="1" s="1"/>
  <c r="D272" i="1"/>
  <c r="G272" i="1" s="1"/>
  <c r="C272" i="1"/>
  <c r="H272" i="1" s="1"/>
  <c r="H271" i="1"/>
  <c r="D271" i="1"/>
  <c r="C271" i="1"/>
  <c r="G271" i="1" s="1"/>
  <c r="H270" i="1"/>
  <c r="D270" i="1"/>
  <c r="C270" i="1"/>
  <c r="G270" i="1" s="1"/>
  <c r="D269" i="1"/>
  <c r="G269" i="1" s="1"/>
  <c r="C269" i="1"/>
  <c r="H269" i="1" s="1"/>
  <c r="H268" i="1"/>
  <c r="D268" i="1"/>
  <c r="C268" i="1"/>
  <c r="G268" i="1" s="1"/>
  <c r="D267" i="1"/>
  <c r="C267" i="1"/>
  <c r="G267" i="1" s="1"/>
  <c r="D266" i="1"/>
  <c r="C266" i="1"/>
  <c r="H266" i="1" s="1"/>
  <c r="D265" i="1"/>
  <c r="C265" i="1"/>
  <c r="D264" i="1"/>
  <c r="C264" i="1"/>
  <c r="D263" i="1"/>
  <c r="C263" i="1"/>
  <c r="H263" i="1" s="1"/>
  <c r="D262" i="1"/>
  <c r="H262" i="1" s="1"/>
  <c r="C262" i="1"/>
  <c r="D261" i="1"/>
  <c r="C261" i="1"/>
  <c r="D260" i="1"/>
  <c r="H258" i="1"/>
  <c r="D258" i="1"/>
  <c r="C258" i="1"/>
  <c r="G258" i="1" s="1"/>
  <c r="D257" i="1"/>
  <c r="C257" i="1"/>
  <c r="H257" i="1" s="1"/>
  <c r="D256" i="1"/>
  <c r="C256" i="1"/>
  <c r="G256" i="1" s="1"/>
  <c r="D255" i="1"/>
  <c r="C255" i="1"/>
  <c r="D254" i="1"/>
  <c r="G254" i="1" s="1"/>
  <c r="C254" i="1"/>
  <c r="H254" i="1" s="1"/>
  <c r="H253" i="1"/>
  <c r="D253" i="1"/>
  <c r="C253" i="1"/>
  <c r="G253" i="1" s="1"/>
  <c r="H252" i="1"/>
  <c r="D252" i="1"/>
  <c r="C252" i="1"/>
  <c r="G252" i="1" s="1"/>
  <c r="D251" i="1"/>
  <c r="G251" i="1" s="1"/>
  <c r="C251" i="1"/>
  <c r="H251" i="1" s="1"/>
  <c r="H250" i="1"/>
  <c r="D250" i="1"/>
  <c r="C250" i="1"/>
  <c r="G250" i="1" s="1"/>
  <c r="H249" i="1"/>
  <c r="D249" i="1"/>
  <c r="C249" i="1"/>
  <c r="G249" i="1" s="1"/>
  <c r="D248" i="1"/>
  <c r="C248" i="1"/>
  <c r="D247" i="1"/>
  <c r="C247" i="1"/>
  <c r="G247" i="1" s="1"/>
  <c r="D246" i="1"/>
  <c r="C246" i="1"/>
  <c r="G246" i="1" s="1"/>
  <c r="D245" i="1"/>
  <c r="G245" i="1" s="1"/>
  <c r="C245" i="1"/>
  <c r="H245" i="1" s="1"/>
  <c r="D244" i="1"/>
  <c r="H244" i="1" s="1"/>
  <c r="C244" i="1"/>
  <c r="D243" i="1"/>
  <c r="C243" i="1"/>
  <c r="D242" i="1"/>
  <c r="G242" i="1" s="1"/>
  <c r="C242" i="1"/>
  <c r="H242" i="1" s="1"/>
  <c r="D241" i="1"/>
  <c r="C241" i="1"/>
  <c r="D240" i="1"/>
  <c r="C240" i="1"/>
  <c r="D239" i="1"/>
  <c r="G239" i="1" s="1"/>
  <c r="C239" i="1"/>
  <c r="H239" i="1" s="1"/>
  <c r="D238" i="1"/>
  <c r="H238" i="1" s="1"/>
  <c r="C238" i="1"/>
  <c r="D237" i="1"/>
  <c r="C237" i="1"/>
  <c r="G237" i="1" s="1"/>
  <c r="H235" i="1"/>
  <c r="D235" i="1"/>
  <c r="C235" i="1"/>
  <c r="G235" i="1" s="1"/>
  <c r="D234" i="1"/>
  <c r="H234" i="1" s="1"/>
  <c r="C234" i="1"/>
  <c r="D233" i="1"/>
  <c r="C233" i="1"/>
  <c r="D232" i="1"/>
  <c r="C232" i="1"/>
  <c r="H231" i="1"/>
  <c r="D231" i="1"/>
  <c r="C231" i="1"/>
  <c r="G231" i="1" s="1"/>
  <c r="D230" i="1"/>
  <c r="C230" i="1"/>
  <c r="H230" i="1" s="1"/>
  <c r="D229" i="1"/>
  <c r="C229" i="1"/>
  <c r="G229" i="1" s="1"/>
  <c r="D228" i="1"/>
  <c r="H228" i="1" s="1"/>
  <c r="C228" i="1"/>
  <c r="D227" i="1"/>
  <c r="C227" i="1"/>
  <c r="H227" i="1" s="1"/>
  <c r="H226" i="1"/>
  <c r="D226" i="1"/>
  <c r="C226" i="1"/>
  <c r="G226" i="1" s="1"/>
  <c r="H225" i="1"/>
  <c r="D225" i="1"/>
  <c r="C225" i="1"/>
  <c r="G225" i="1" s="1"/>
  <c r="D224" i="1"/>
  <c r="G224" i="1" s="1"/>
  <c r="C224" i="1"/>
  <c r="H224" i="1" s="1"/>
  <c r="H223" i="1"/>
  <c r="D223" i="1"/>
  <c r="C223" i="1"/>
  <c r="G223" i="1" s="1"/>
  <c r="D222" i="1"/>
  <c r="C222" i="1"/>
  <c r="D221" i="1"/>
  <c r="G221" i="1" s="1"/>
  <c r="C221" i="1"/>
  <c r="H219" i="1"/>
  <c r="D219" i="1"/>
  <c r="C219" i="1"/>
  <c r="G219" i="1" s="1"/>
  <c r="D218" i="1"/>
  <c r="G218" i="1" s="1"/>
  <c r="C218" i="1"/>
  <c r="H218" i="1" s="1"/>
  <c r="D217" i="1"/>
  <c r="C217" i="1"/>
  <c r="D216" i="1"/>
  <c r="H216" i="1" s="1"/>
  <c r="C216" i="1"/>
  <c r="C215" i="1"/>
  <c r="D214" i="1"/>
  <c r="C214" i="1"/>
  <c r="H213" i="1"/>
  <c r="D213" i="1"/>
  <c r="C213" i="1"/>
  <c r="G213" i="1" s="1"/>
  <c r="D212" i="1"/>
  <c r="C212" i="1"/>
  <c r="H212" i="1" s="1"/>
  <c r="C211" i="1"/>
  <c r="H210" i="1"/>
  <c r="D210" i="1"/>
  <c r="C210" i="1"/>
  <c r="G210" i="1" s="1"/>
  <c r="D209" i="1"/>
  <c r="G209" i="1" s="1"/>
  <c r="C209" i="1"/>
  <c r="D208" i="1"/>
  <c r="C208" i="1"/>
  <c r="G208" i="1" s="1"/>
  <c r="D207" i="1"/>
  <c r="H207" i="1" s="1"/>
  <c r="C207" i="1"/>
  <c r="G207" i="1" s="1"/>
  <c r="C206" i="1"/>
  <c r="H205" i="1"/>
  <c r="D205" i="1"/>
  <c r="C205" i="1"/>
  <c r="H204" i="1"/>
  <c r="D204" i="1"/>
  <c r="C204" i="1"/>
  <c r="G204" i="1" s="1"/>
  <c r="D203" i="1"/>
  <c r="G203" i="1" s="1"/>
  <c r="C203" i="1"/>
  <c r="H203" i="1" s="1"/>
  <c r="H202" i="1"/>
  <c r="D202" i="1"/>
  <c r="C202" i="1"/>
  <c r="G202" i="1" s="1"/>
  <c r="D201" i="1"/>
  <c r="C201" i="1"/>
  <c r="D200" i="1"/>
  <c r="G200" i="1" s="1"/>
  <c r="C200" i="1"/>
  <c r="H200" i="1" s="1"/>
  <c r="H199" i="1"/>
  <c r="D199" i="1"/>
  <c r="C199" i="1"/>
  <c r="G199" i="1" s="1"/>
  <c r="H198" i="1"/>
  <c r="D198" i="1"/>
  <c r="C198" i="1"/>
  <c r="D197" i="1"/>
  <c r="G197" i="1" s="1"/>
  <c r="C197" i="1"/>
  <c r="H197" i="1" s="1"/>
  <c r="H196" i="1"/>
  <c r="D196" i="1"/>
  <c r="C196" i="1"/>
  <c r="G196" i="1" s="1"/>
  <c r="H195" i="1"/>
  <c r="D195" i="1"/>
  <c r="C195" i="1"/>
  <c r="G195" i="1" s="1"/>
  <c r="D194" i="1"/>
  <c r="G194" i="1" s="1"/>
  <c r="C194" i="1"/>
  <c r="H194" i="1" s="1"/>
  <c r="H193" i="1"/>
  <c r="D193" i="1"/>
  <c r="C193" i="1"/>
  <c r="G193" i="1" s="1"/>
  <c r="D191" i="1"/>
  <c r="G191" i="1" s="1"/>
  <c r="C191" i="1"/>
  <c r="D190" i="1"/>
  <c r="C190" i="1"/>
  <c r="G190" i="1" s="1"/>
  <c r="D189" i="1"/>
  <c r="C189" i="1"/>
  <c r="G189" i="1" s="1"/>
  <c r="D188" i="1"/>
  <c r="C188" i="1"/>
  <c r="D187" i="1"/>
  <c r="H187" i="1" s="1"/>
  <c r="C187" i="1"/>
  <c r="D186" i="1"/>
  <c r="C186" i="1"/>
  <c r="G186" i="1" s="1"/>
  <c r="D185" i="1"/>
  <c r="G185" i="1" s="1"/>
  <c r="C185" i="1"/>
  <c r="C184" i="1"/>
  <c r="D183" i="1"/>
  <c r="H183" i="1" s="1"/>
  <c r="C183" i="1"/>
  <c r="G183" i="1" s="1"/>
  <c r="D182" i="1"/>
  <c r="G182" i="1" s="1"/>
  <c r="C182" i="1"/>
  <c r="D181" i="1"/>
  <c r="H181" i="1" s="1"/>
  <c r="C181" i="1"/>
  <c r="D180" i="1"/>
  <c r="C180" i="1"/>
  <c r="G180" i="1" s="1"/>
  <c r="D179" i="1"/>
  <c r="G179" i="1" s="1"/>
  <c r="C179" i="1"/>
  <c r="H179" i="1" s="1"/>
  <c r="D178" i="1"/>
  <c r="H178" i="1" s="1"/>
  <c r="C178" i="1"/>
  <c r="G178" i="1" s="1"/>
  <c r="H177" i="1"/>
  <c r="D177" i="1"/>
  <c r="C177" i="1"/>
  <c r="G177" i="1" s="1"/>
  <c r="D176" i="1"/>
  <c r="G176" i="1" s="1"/>
  <c r="C176" i="1"/>
  <c r="H176" i="1" s="1"/>
  <c r="D175" i="1"/>
  <c r="C175" i="1"/>
  <c r="G175" i="1" s="1"/>
  <c r="D174" i="1"/>
  <c r="C174" i="1"/>
  <c r="C173" i="1"/>
  <c r="D172" i="1"/>
  <c r="H172" i="1" s="1"/>
  <c r="C172" i="1"/>
  <c r="D171" i="1"/>
  <c r="C171" i="1"/>
  <c r="G171" i="1" s="1"/>
  <c r="D170" i="1"/>
  <c r="G170" i="1" s="1"/>
  <c r="C170" i="1"/>
  <c r="H169" i="1"/>
  <c r="D169" i="1"/>
  <c r="C169" i="1"/>
  <c r="D168" i="1"/>
  <c r="C168" i="1"/>
  <c r="D167" i="1"/>
  <c r="G167" i="1" s="1"/>
  <c r="C167" i="1"/>
  <c r="H167" i="1" s="1"/>
  <c r="D166" i="1"/>
  <c r="C166" i="1"/>
  <c r="D165" i="1"/>
  <c r="D164" i="1"/>
  <c r="G164" i="1" s="1"/>
  <c r="C164" i="1"/>
  <c r="H164" i="1" s="1"/>
  <c r="D163" i="1"/>
  <c r="C163" i="1"/>
  <c r="D162" i="1"/>
  <c r="C162" i="1"/>
  <c r="D161" i="1"/>
  <c r="G161" i="1" s="1"/>
  <c r="C161" i="1"/>
  <c r="D160" i="1"/>
  <c r="C160" i="1"/>
  <c r="D158" i="1"/>
  <c r="G158" i="1" s="1"/>
  <c r="C158" i="1"/>
  <c r="H158" i="1" s="1"/>
  <c r="D157" i="1"/>
  <c r="C157" i="1"/>
  <c r="G157" i="1" s="1"/>
  <c r="H156" i="1"/>
  <c r="D156" i="1"/>
  <c r="C156" i="1"/>
  <c r="G156" i="1" s="1"/>
  <c r="D155" i="1"/>
  <c r="G155" i="1" s="1"/>
  <c r="C155" i="1"/>
  <c r="H155" i="1" s="1"/>
  <c r="H154" i="1"/>
  <c r="D154" i="1"/>
  <c r="C154" i="1"/>
  <c r="G154" i="1" s="1"/>
  <c r="D153" i="1"/>
  <c r="C153" i="1"/>
  <c r="G153" i="1" s="1"/>
  <c r="D152" i="1"/>
  <c r="C152" i="1"/>
  <c r="H152" i="1" s="1"/>
  <c r="D151" i="1"/>
  <c r="C151" i="1"/>
  <c r="G151" i="1" s="1"/>
  <c r="D150" i="1"/>
  <c r="C150" i="1"/>
  <c r="G150" i="1" s="1"/>
  <c r="D149" i="1"/>
  <c r="G149" i="1" s="1"/>
  <c r="C149" i="1"/>
  <c r="D146" i="1"/>
  <c r="C146" i="1"/>
  <c r="H145" i="1"/>
  <c r="D145" i="1"/>
  <c r="C145" i="1"/>
  <c r="G145" i="1" s="1"/>
  <c r="H144" i="1"/>
  <c r="D144" i="1"/>
  <c r="C144" i="1"/>
  <c r="G144" i="1" s="1"/>
  <c r="D143" i="1"/>
  <c r="G143" i="1" s="1"/>
  <c r="C143" i="1"/>
  <c r="H143" i="1" s="1"/>
  <c r="H142" i="1"/>
  <c r="D142" i="1"/>
  <c r="C142" i="1"/>
  <c r="G142" i="1" s="1"/>
  <c r="H141" i="1"/>
  <c r="D141" i="1"/>
  <c r="C141" i="1"/>
  <c r="G141" i="1" s="1"/>
  <c r="D140" i="1"/>
  <c r="G140" i="1" s="1"/>
  <c r="C140" i="1"/>
  <c r="H140" i="1" s="1"/>
  <c r="H139" i="1"/>
  <c r="D139" i="1"/>
  <c r="C139" i="1"/>
  <c r="G139" i="1" s="1"/>
  <c r="H138" i="1"/>
  <c r="D138" i="1"/>
  <c r="C138" i="1"/>
  <c r="G138" i="1" s="1"/>
  <c r="D137" i="1"/>
  <c r="G137" i="1" s="1"/>
  <c r="C137" i="1"/>
  <c r="H137" i="1" s="1"/>
  <c r="H136" i="1"/>
  <c r="D136" i="1"/>
  <c r="C136" i="1"/>
  <c r="G136" i="1" s="1"/>
  <c r="D135" i="1"/>
  <c r="D134" i="1"/>
  <c r="G134" i="1" s="1"/>
  <c r="C134" i="1"/>
  <c r="H134" i="1" s="1"/>
  <c r="H133" i="1"/>
  <c r="D133" i="1"/>
  <c r="C133" i="1"/>
  <c r="G133" i="1" s="1"/>
  <c r="H132" i="1"/>
  <c r="D132" i="1"/>
  <c r="C132" i="1"/>
  <c r="G132" i="1" s="1"/>
  <c r="D131" i="1"/>
  <c r="G131" i="1" s="1"/>
  <c r="C131" i="1"/>
  <c r="H131" i="1" s="1"/>
  <c r="H130" i="1"/>
  <c r="D130" i="1"/>
  <c r="C130" i="1"/>
  <c r="G130" i="1" s="1"/>
  <c r="H129" i="1"/>
  <c r="D129" i="1"/>
  <c r="C129" i="1"/>
  <c r="G129" i="1" s="1"/>
  <c r="D128" i="1"/>
  <c r="G128" i="1" s="1"/>
  <c r="C128" i="1"/>
  <c r="H128" i="1" s="1"/>
  <c r="H127" i="1"/>
  <c r="D127" i="1"/>
  <c r="C127" i="1"/>
  <c r="G127" i="1" s="1"/>
  <c r="D126" i="1"/>
  <c r="H126" i="1" s="1"/>
  <c r="C126" i="1"/>
  <c r="D125" i="1"/>
  <c r="C125" i="1"/>
  <c r="H125" i="1" s="1"/>
  <c r="C124" i="1"/>
  <c r="H123" i="1"/>
  <c r="D123" i="1"/>
  <c r="C123" i="1"/>
  <c r="G123" i="1" s="1"/>
  <c r="D122" i="1"/>
  <c r="G122" i="1" s="1"/>
  <c r="C122" i="1"/>
  <c r="H122" i="1" s="1"/>
  <c r="H121" i="1"/>
  <c r="D121" i="1"/>
  <c r="C121" i="1"/>
  <c r="G121" i="1" s="1"/>
  <c r="C120" i="1"/>
  <c r="D119" i="1"/>
  <c r="G119" i="1" s="1"/>
  <c r="C119" i="1"/>
  <c r="H119" i="1" s="1"/>
  <c r="H118" i="1"/>
  <c r="D118" i="1"/>
  <c r="C118" i="1"/>
  <c r="G118" i="1" s="1"/>
  <c r="H117" i="1"/>
  <c r="D117" i="1"/>
  <c r="C117" i="1"/>
  <c r="G117" i="1" s="1"/>
  <c r="D116" i="1"/>
  <c r="G116" i="1" s="1"/>
  <c r="C116" i="1"/>
  <c r="H116" i="1" s="1"/>
  <c r="H115" i="1"/>
  <c r="D115" i="1"/>
  <c r="C115" i="1"/>
  <c r="G115" i="1" s="1"/>
  <c r="H114" i="1"/>
  <c r="D114" i="1"/>
  <c r="C114" i="1"/>
  <c r="G114" i="1" s="1"/>
  <c r="D113" i="1"/>
  <c r="C113" i="1"/>
  <c r="H113" i="1" s="1"/>
  <c r="H112" i="1"/>
  <c r="D112" i="1"/>
  <c r="C112" i="1"/>
  <c r="G112" i="1" s="1"/>
  <c r="H111" i="1"/>
  <c r="D111" i="1"/>
  <c r="C111" i="1"/>
  <c r="G111" i="1" s="1"/>
  <c r="D110" i="1"/>
  <c r="G110" i="1" s="1"/>
  <c r="C110" i="1"/>
  <c r="H110" i="1" s="1"/>
  <c r="H109" i="1"/>
  <c r="D109" i="1"/>
  <c r="C109" i="1"/>
  <c r="G109" i="1" s="1"/>
  <c r="H108" i="1"/>
  <c r="D108" i="1"/>
  <c r="C108" i="1"/>
  <c r="G108" i="1" s="1"/>
  <c r="D107" i="1"/>
  <c r="G107" i="1" s="1"/>
  <c r="C107" i="1"/>
  <c r="H107" i="1" s="1"/>
  <c r="D106" i="1"/>
  <c r="H106" i="1" s="1"/>
  <c r="C106" i="1"/>
  <c r="D105" i="1"/>
  <c r="C105" i="1"/>
  <c r="D104" i="1"/>
  <c r="G104" i="1" s="1"/>
  <c r="C104" i="1"/>
  <c r="H104" i="1" s="1"/>
  <c r="D103" i="1"/>
  <c r="H103" i="1" s="1"/>
  <c r="C103" i="1"/>
  <c r="D102" i="1"/>
  <c r="C102" i="1"/>
  <c r="G102" i="1" s="1"/>
  <c r="D101" i="1"/>
  <c r="G101" i="1" s="1"/>
  <c r="C101" i="1"/>
  <c r="H101" i="1" s="1"/>
  <c r="H100" i="1"/>
  <c r="D100" i="1"/>
  <c r="C100" i="1"/>
  <c r="G100" i="1" s="1"/>
  <c r="H99" i="1"/>
  <c r="D99" i="1"/>
  <c r="C99" i="1"/>
  <c r="G99" i="1" s="1"/>
  <c r="D98" i="1"/>
  <c r="G98" i="1" s="1"/>
  <c r="C98" i="1"/>
  <c r="H98" i="1" s="1"/>
  <c r="H97" i="1"/>
  <c r="D97" i="1"/>
  <c r="C97" i="1"/>
  <c r="G97" i="1" s="1"/>
  <c r="H96" i="1"/>
  <c r="D96" i="1"/>
  <c r="C96" i="1"/>
  <c r="G96" i="1" s="1"/>
  <c r="D95" i="1"/>
  <c r="G95" i="1" s="1"/>
  <c r="C95" i="1"/>
  <c r="H95" i="1" s="1"/>
  <c r="H94" i="1"/>
  <c r="D94" i="1"/>
  <c r="C94" i="1"/>
  <c r="G94" i="1" s="1"/>
  <c r="D93" i="1"/>
  <c r="C93" i="1"/>
  <c r="D92" i="1"/>
  <c r="C92" i="1"/>
  <c r="D91" i="1"/>
  <c r="C91" i="1"/>
  <c r="G91" i="1" s="1"/>
  <c r="D90" i="1"/>
  <c r="H90" i="1" s="1"/>
  <c r="C90" i="1"/>
  <c r="G90" i="1" s="1"/>
  <c r="D89" i="1"/>
  <c r="C89" i="1"/>
  <c r="H89" i="1" s="1"/>
  <c r="D88" i="1"/>
  <c r="H88" i="1" s="1"/>
  <c r="C88" i="1"/>
  <c r="D87" i="1"/>
  <c r="C87" i="1"/>
  <c r="D86" i="1"/>
  <c r="G86" i="1" s="1"/>
  <c r="C86" i="1"/>
  <c r="H86" i="1" s="1"/>
  <c r="D85" i="1"/>
  <c r="C85" i="1"/>
  <c r="D84" i="1"/>
  <c r="C84" i="1"/>
  <c r="G84" i="1" s="1"/>
  <c r="D83" i="1"/>
  <c r="G83" i="1" s="1"/>
  <c r="C83" i="1"/>
  <c r="H82" i="1"/>
  <c r="D82" i="1"/>
  <c r="C82" i="1"/>
  <c r="G82" i="1" s="1"/>
  <c r="D81" i="1"/>
  <c r="H81" i="1" s="1"/>
  <c r="C81" i="1"/>
  <c r="D80" i="1"/>
  <c r="G80" i="1" s="1"/>
  <c r="C80" i="1"/>
  <c r="H80" i="1" s="1"/>
  <c r="D79" i="1"/>
  <c r="H79" i="1" s="1"/>
  <c r="C79" i="1"/>
  <c r="D77" i="1"/>
  <c r="G77" i="1" s="1"/>
  <c r="C77" i="1"/>
  <c r="H77" i="1" s="1"/>
  <c r="D76" i="1"/>
  <c r="H76" i="1" s="1"/>
  <c r="C76" i="1"/>
  <c r="D75" i="1"/>
  <c r="C75" i="1"/>
  <c r="G75" i="1" s="1"/>
  <c r="D74" i="1"/>
  <c r="G74" i="1" s="1"/>
  <c r="C74" i="1"/>
  <c r="C73" i="1"/>
  <c r="H72" i="1"/>
  <c r="D72" i="1"/>
  <c r="C72" i="1"/>
  <c r="G72" i="1" s="1"/>
  <c r="D71" i="1"/>
  <c r="C71" i="1"/>
  <c r="D70" i="1"/>
  <c r="H70" i="1" s="1"/>
  <c r="C70" i="1"/>
  <c r="G70" i="1" s="1"/>
  <c r="H69" i="1"/>
  <c r="D69" i="1"/>
  <c r="C69" i="1"/>
  <c r="G69" i="1" s="1"/>
  <c r="D68" i="1"/>
  <c r="G68" i="1" s="1"/>
  <c r="C68" i="1"/>
  <c r="H68" i="1" s="1"/>
  <c r="H67" i="1"/>
  <c r="D67" i="1"/>
  <c r="C67" i="1"/>
  <c r="G67" i="1" s="1"/>
  <c r="H66" i="1"/>
  <c r="D66" i="1"/>
  <c r="C66" i="1"/>
  <c r="G66" i="1" s="1"/>
  <c r="D65" i="1"/>
  <c r="G65" i="1" s="1"/>
  <c r="C65" i="1"/>
  <c r="H65" i="1" s="1"/>
  <c r="H64" i="1"/>
  <c r="D64" i="1"/>
  <c r="C64" i="1"/>
  <c r="G64" i="1" s="1"/>
  <c r="D63" i="1"/>
  <c r="C63" i="1"/>
  <c r="G63" i="1" s="1"/>
  <c r="D62" i="1"/>
  <c r="C62" i="1"/>
  <c r="H62" i="1" s="1"/>
  <c r="D61" i="1"/>
  <c r="C61" i="1"/>
  <c r="H60" i="1"/>
  <c r="D60" i="1"/>
  <c r="C60" i="1"/>
  <c r="G60" i="1" s="1"/>
  <c r="D59" i="1"/>
  <c r="C59" i="1"/>
  <c r="H59" i="1" s="1"/>
  <c r="D58" i="1"/>
  <c r="C58" i="1"/>
  <c r="G58" i="1" s="1"/>
  <c r="D57" i="1"/>
  <c r="C57" i="1"/>
  <c r="D56" i="1"/>
  <c r="C56" i="1"/>
  <c r="H56" i="1" s="1"/>
  <c r="C55" i="1"/>
  <c r="D54" i="1"/>
  <c r="C54" i="1"/>
  <c r="G54" i="1" s="1"/>
  <c r="D53" i="1"/>
  <c r="G53" i="1" s="1"/>
  <c r="C53" i="1"/>
  <c r="H53" i="1" s="1"/>
  <c r="H52" i="1"/>
  <c r="D52" i="1"/>
  <c r="C52" i="1"/>
  <c r="G52" i="1" s="1"/>
  <c r="H51" i="1"/>
  <c r="D51" i="1"/>
  <c r="C51" i="1"/>
  <c r="G51" i="1" s="1"/>
  <c r="C50" i="1"/>
  <c r="H49" i="1"/>
  <c r="D49" i="1"/>
  <c r="C49" i="1"/>
  <c r="G49" i="1" s="1"/>
  <c r="H48" i="1"/>
  <c r="D48" i="1"/>
  <c r="C48" i="1"/>
  <c r="G48" i="1" s="1"/>
  <c r="D47" i="1"/>
  <c r="G47" i="1" s="1"/>
  <c r="C47" i="1"/>
  <c r="H47" i="1" s="1"/>
  <c r="H45" i="1"/>
  <c r="D45" i="1"/>
  <c r="C45" i="1"/>
  <c r="G45" i="1" s="1"/>
  <c r="D44" i="1"/>
  <c r="G44" i="1" s="1"/>
  <c r="C44" i="1"/>
  <c r="H44" i="1" s="1"/>
  <c r="H43" i="1"/>
  <c r="D43" i="1"/>
  <c r="C43" i="1"/>
  <c r="G43" i="1" s="1"/>
  <c r="H42" i="1"/>
  <c r="D42" i="1"/>
  <c r="C42" i="1"/>
  <c r="G42" i="1" s="1"/>
  <c r="D41" i="1"/>
  <c r="G41" i="1" s="1"/>
  <c r="C41" i="1"/>
  <c r="H41" i="1" s="1"/>
  <c r="H40" i="1"/>
  <c r="D40" i="1"/>
  <c r="C40" i="1"/>
  <c r="G40" i="1" s="1"/>
  <c r="H39" i="1"/>
  <c r="D39" i="1"/>
  <c r="C39" i="1"/>
  <c r="G39" i="1" s="1"/>
  <c r="D38" i="1"/>
  <c r="G38" i="1" s="1"/>
  <c r="C38" i="1"/>
  <c r="H38" i="1" s="1"/>
  <c r="H37" i="1"/>
  <c r="D37" i="1"/>
  <c r="C37" i="1"/>
  <c r="G37" i="1" s="1"/>
  <c r="H36" i="1"/>
  <c r="D36" i="1"/>
  <c r="C36" i="1"/>
  <c r="G36" i="1" s="1"/>
  <c r="D35" i="1"/>
  <c r="G35" i="1" s="1"/>
  <c r="C35" i="1"/>
  <c r="H35" i="1" s="1"/>
  <c r="H34" i="1"/>
  <c r="D34" i="1"/>
  <c r="C34" i="1"/>
  <c r="G34" i="1" s="1"/>
  <c r="H33" i="1"/>
  <c r="D33" i="1"/>
  <c r="C33" i="1"/>
  <c r="G33" i="1" s="1"/>
  <c r="D32" i="1"/>
  <c r="G32" i="1" s="1"/>
  <c r="C32" i="1"/>
  <c r="H32" i="1" s="1"/>
  <c r="D31" i="1"/>
  <c r="C31" i="1"/>
  <c r="G31" i="1" s="1"/>
  <c r="D30" i="1"/>
  <c r="C30" i="1"/>
  <c r="G30" i="1" s="1"/>
  <c r="D29" i="1"/>
  <c r="G29" i="1" s="1"/>
  <c r="C29" i="1"/>
  <c r="H29" i="1" s="1"/>
  <c r="H28" i="1"/>
  <c r="D28" i="1"/>
  <c r="C28" i="1"/>
  <c r="G28" i="1" s="1"/>
  <c r="H27" i="1"/>
  <c r="D27" i="1"/>
  <c r="C27" i="1"/>
  <c r="G27" i="1" s="1"/>
  <c r="D26" i="1"/>
  <c r="G26" i="1" s="1"/>
  <c r="C26" i="1"/>
  <c r="H26" i="1" s="1"/>
  <c r="C25" i="1"/>
  <c r="H24" i="1"/>
  <c r="D24" i="1"/>
  <c r="C24" i="1"/>
  <c r="G24" i="1" s="1"/>
  <c r="D23" i="1"/>
  <c r="G23" i="1" s="1"/>
  <c r="C23" i="1"/>
  <c r="H23" i="1" s="1"/>
  <c r="H22" i="1"/>
  <c r="D22" i="1"/>
  <c r="C22" i="1"/>
  <c r="G22" i="1" s="1"/>
  <c r="D21" i="1"/>
  <c r="H21" i="1" s="1"/>
  <c r="C21" i="1"/>
  <c r="D20" i="1"/>
  <c r="G20" i="1" s="1"/>
  <c r="C20" i="1"/>
  <c r="H20" i="1" s="1"/>
  <c r="D19" i="1"/>
  <c r="C19" i="1"/>
  <c r="H18" i="1"/>
  <c r="D18" i="1"/>
  <c r="C18" i="1"/>
  <c r="G18" i="1" s="1"/>
  <c r="D17" i="1"/>
  <c r="G17" i="1" s="1"/>
  <c r="C17" i="1"/>
  <c r="H17" i="1" s="1"/>
  <c r="H16" i="1"/>
  <c r="D16" i="1"/>
  <c r="C16" i="1"/>
  <c r="G16" i="1" s="1"/>
  <c r="H15" i="1"/>
  <c r="D15" i="1"/>
  <c r="C15" i="1"/>
  <c r="G15" i="1" s="1"/>
  <c r="D14" i="1"/>
  <c r="G14" i="1" s="1"/>
  <c r="C14" i="1"/>
  <c r="H14" i="1" s="1"/>
  <c r="H13" i="1"/>
  <c r="D13" i="1"/>
  <c r="C13" i="1"/>
  <c r="G13" i="1" s="1"/>
  <c r="H12" i="1"/>
  <c r="D12" i="1"/>
  <c r="C12" i="1"/>
  <c r="G12" i="1" s="1"/>
  <c r="D11" i="1"/>
  <c r="C11" i="1"/>
  <c r="D10" i="1"/>
  <c r="H10" i="1" s="1"/>
  <c r="C10" i="1"/>
  <c r="D9" i="1"/>
  <c r="C9" i="1"/>
  <c r="G9" i="1" s="1"/>
  <c r="D8" i="1"/>
  <c r="C8" i="1"/>
  <c r="H8" i="1" s="1"/>
  <c r="H7" i="1"/>
  <c r="D7" i="1"/>
  <c r="C7" i="1"/>
  <c r="G7" i="1" s="1"/>
  <c r="D6" i="1"/>
  <c r="C6" i="1"/>
  <c r="G6" i="1" s="1"/>
  <c r="D5" i="1"/>
  <c r="G5" i="1" s="1"/>
  <c r="C5" i="1"/>
  <c r="H5" i="1" s="1"/>
  <c r="C4" i="1"/>
  <c r="F259" i="5" l="1"/>
  <c r="H1232" i="1"/>
  <c r="G1229" i="1"/>
  <c r="F250" i="5"/>
  <c r="E279" i="9"/>
  <c r="B279" i="9" s="1"/>
  <c r="G1223" i="1"/>
  <c r="E245" i="5"/>
  <c r="D1222" i="1" s="1"/>
  <c r="F246" i="5"/>
  <c r="H1220" i="1"/>
  <c r="H1217" i="1"/>
  <c r="F239" i="5"/>
  <c r="D1215" i="1"/>
  <c r="G1274" i="1"/>
  <c r="H1271" i="1"/>
  <c r="G1249" i="1"/>
  <c r="H1247" i="1"/>
  <c r="G1241" i="1"/>
  <c r="H292" i="9"/>
  <c r="D1183" i="1"/>
  <c r="H1184" i="1"/>
  <c r="H1166" i="1"/>
  <c r="E290" i="9"/>
  <c r="B290" i="9" s="1"/>
  <c r="G1163" i="1"/>
  <c r="G1160" i="1"/>
  <c r="H1157" i="1"/>
  <c r="F170" i="5"/>
  <c r="D1127" i="1"/>
  <c r="H1127" i="1" s="1"/>
  <c r="G1127" i="1"/>
  <c r="F134" i="5"/>
  <c r="G1112" i="1"/>
  <c r="G1066" i="1"/>
  <c r="G1064" i="1"/>
  <c r="F78" i="5"/>
  <c r="H1061" i="1"/>
  <c r="G1039" i="1"/>
  <c r="H1036" i="1"/>
  <c r="F56" i="5"/>
  <c r="H1030" i="1"/>
  <c r="H1028" i="1"/>
  <c r="G1027" i="1"/>
  <c r="H1025" i="1"/>
  <c r="H1023" i="1"/>
  <c r="F29" i="5"/>
  <c r="H1007" i="1"/>
  <c r="G997" i="1"/>
  <c r="G1001" i="1"/>
  <c r="F19" i="5"/>
  <c r="E12" i="5"/>
  <c r="D990" i="1" s="1"/>
  <c r="G986" i="1"/>
  <c r="E22" i="7"/>
  <c r="I30" i="3"/>
  <c r="D1453" i="1"/>
  <c r="G1457" i="1"/>
  <c r="C1453" i="1"/>
  <c r="G1454" i="1"/>
  <c r="D5" i="7"/>
  <c r="G1450" i="1"/>
  <c r="I1450" i="1" s="1"/>
  <c r="J1450" i="1"/>
  <c r="E5" i="7"/>
  <c r="D1437" i="1"/>
  <c r="H1437" i="1" s="1"/>
  <c r="G1438" i="1"/>
  <c r="G1403" i="1"/>
  <c r="G1367" i="1"/>
  <c r="H1325" i="1"/>
  <c r="H1309" i="1"/>
  <c r="H632" i="1"/>
  <c r="G405" i="1"/>
  <c r="E644" i="4"/>
  <c r="D638" i="1" s="1"/>
  <c r="D412" i="1"/>
  <c r="E643" i="4"/>
  <c r="D637" i="1" s="1"/>
  <c r="G1576" i="1"/>
  <c r="G1580" i="1"/>
  <c r="G1566" i="1"/>
  <c r="G1550" i="1"/>
  <c r="G1532" i="1"/>
  <c r="G1520" i="1"/>
  <c r="G1515" i="1"/>
  <c r="G1511" i="1"/>
  <c r="H1506" i="1"/>
  <c r="G1509" i="1"/>
  <c r="G1510" i="1"/>
  <c r="G1502" i="1"/>
  <c r="G1508" i="1"/>
  <c r="H1500" i="1"/>
  <c r="D6" i="8"/>
  <c r="D42" i="8" s="1"/>
  <c r="G1492" i="1"/>
  <c r="G1490" i="1"/>
  <c r="G1426" i="1"/>
  <c r="G1334" i="1"/>
  <c r="G1320" i="1"/>
  <c r="G1347" i="1"/>
  <c r="H1405" i="1"/>
  <c r="H1337" i="1"/>
  <c r="G1429" i="1"/>
  <c r="G1377" i="1"/>
  <c r="H1310" i="1"/>
  <c r="F13" i="6"/>
  <c r="H1334" i="1"/>
  <c r="G1318" i="1"/>
  <c r="H1415" i="1"/>
  <c r="G1405" i="1"/>
  <c r="H1382" i="1"/>
  <c r="G1397" i="1"/>
  <c r="C1388" i="1"/>
  <c r="G1391" i="1"/>
  <c r="G1357" i="1"/>
  <c r="H1356" i="1"/>
  <c r="H1370" i="1"/>
  <c r="H1374" i="1"/>
  <c r="G1333" i="1"/>
  <c r="G1336" i="1"/>
  <c r="H1330" i="1"/>
  <c r="H1328" i="1"/>
  <c r="G1390" i="1"/>
  <c r="G1366" i="1"/>
  <c r="G1370" i="1"/>
  <c r="C1393" i="1"/>
  <c r="H1393" i="1" s="1"/>
  <c r="G1325" i="1"/>
  <c r="H1419" i="1"/>
  <c r="G1373" i="1"/>
  <c r="G1387" i="1"/>
  <c r="H1343" i="1"/>
  <c r="G1401" i="1"/>
  <c r="G1402" i="1"/>
  <c r="G1328" i="1"/>
  <c r="G1364" i="1"/>
  <c r="H1347" i="1"/>
  <c r="H1313" i="1"/>
  <c r="H1424" i="1"/>
  <c r="H1433" i="1"/>
  <c r="F39" i="6"/>
  <c r="G1418" i="1"/>
  <c r="G1419" i="1"/>
  <c r="H1379" i="1"/>
  <c r="F82" i="6"/>
  <c r="F28" i="6"/>
  <c r="G1319" i="1"/>
  <c r="G1361" i="1"/>
  <c r="H1301" i="1"/>
  <c r="H1319" i="1"/>
  <c r="F122" i="6"/>
  <c r="G1413" i="1"/>
  <c r="F118" i="6"/>
  <c r="G1306" i="1"/>
  <c r="H1357" i="1"/>
  <c r="G1379" i="1"/>
  <c r="G1304" i="1"/>
  <c r="G1415" i="1"/>
  <c r="G1388" i="1"/>
  <c r="H1391" i="1"/>
  <c r="F75" i="6"/>
  <c r="H1312" i="1"/>
  <c r="F66" i="6"/>
  <c r="G1359" i="1"/>
  <c r="H1355" i="1"/>
  <c r="F61" i="6"/>
  <c r="G1354" i="1"/>
  <c r="G1315" i="1"/>
  <c r="G1316" i="1"/>
  <c r="F22" i="6"/>
  <c r="H1320" i="1"/>
  <c r="G1337" i="1"/>
  <c r="H1388" i="1"/>
  <c r="H1401" i="1"/>
  <c r="C1384" i="1"/>
  <c r="H1384" i="1" s="1"/>
  <c r="H1387" i="1"/>
  <c r="H1339" i="1"/>
  <c r="G1421" i="1"/>
  <c r="G1309" i="1"/>
  <c r="E89" i="6"/>
  <c r="D1383" i="1" s="1"/>
  <c r="G1385" i="1"/>
  <c r="D89" i="6"/>
  <c r="C1383" i="1" s="1"/>
  <c r="H1304" i="1"/>
  <c r="H1316" i="1"/>
  <c r="H1321" i="1"/>
  <c r="H1409" i="1"/>
  <c r="E114" i="6"/>
  <c r="F107" i="6"/>
  <c r="C1376" i="1"/>
  <c r="G1376" i="1" s="1"/>
  <c r="F54" i="6"/>
  <c r="C1307" i="1"/>
  <c r="H1307" i="1" s="1"/>
  <c r="H641" i="1"/>
  <c r="H290" i="1"/>
  <c r="H413" i="1"/>
  <c r="H648" i="1"/>
  <c r="H644" i="1"/>
  <c r="F652" i="4"/>
  <c r="F268" i="4"/>
  <c r="G265" i="1"/>
  <c r="G264" i="1"/>
  <c r="G471" i="1"/>
  <c r="F472" i="4"/>
  <c r="G330" i="1"/>
  <c r="H326" i="1"/>
  <c r="E311" i="4"/>
  <c r="D306" i="1" s="1"/>
  <c r="G319" i="1"/>
  <c r="G315" i="1"/>
  <c r="G312" i="1"/>
  <c r="G313" i="1"/>
  <c r="F317" i="4"/>
  <c r="G303" i="1"/>
  <c r="H299" i="1"/>
  <c r="E299" i="4"/>
  <c r="H705" i="1"/>
  <c r="G660" i="1"/>
  <c r="G654" i="1"/>
  <c r="H296" i="1"/>
  <c r="G295" i="1"/>
  <c r="H146" i="1"/>
  <c r="G126" i="1"/>
  <c r="G124" i="1"/>
  <c r="F124" i="4"/>
  <c r="F128" i="4"/>
  <c r="F106" i="4"/>
  <c r="G103" i="1"/>
  <c r="G106" i="1"/>
  <c r="G105" i="1"/>
  <c r="G93" i="1"/>
  <c r="H92" i="1"/>
  <c r="G87" i="1"/>
  <c r="G88" i="1"/>
  <c r="E82" i="4"/>
  <c r="D78" i="1" s="1"/>
  <c r="F91" i="4"/>
  <c r="G85" i="1"/>
  <c r="H83" i="1"/>
  <c r="G81" i="1"/>
  <c r="G79" i="1"/>
  <c r="G76" i="1"/>
  <c r="H74" i="1"/>
  <c r="F77" i="4"/>
  <c r="G73" i="1"/>
  <c r="F74" i="4"/>
  <c r="H71" i="1"/>
  <c r="F65" i="4"/>
  <c r="G61" i="1"/>
  <c r="G57" i="1"/>
  <c r="D55" i="1"/>
  <c r="H55" i="1" s="1"/>
  <c r="E25" i="9"/>
  <c r="B25" i="9" s="1"/>
  <c r="H50" i="1"/>
  <c r="E50" i="4"/>
  <c r="D46" i="1" s="1"/>
  <c r="F54" i="4"/>
  <c r="E24" i="9"/>
  <c r="B24" i="9" s="1"/>
  <c r="G25" i="1"/>
  <c r="G19" i="1"/>
  <c r="F23" i="4"/>
  <c r="G21" i="1"/>
  <c r="H11" i="1"/>
  <c r="G10" i="1"/>
  <c r="F8" i="4"/>
  <c r="G4" i="1"/>
  <c r="E7" i="4"/>
  <c r="D3" i="1" s="1"/>
  <c r="G947" i="1"/>
  <c r="G827" i="1"/>
  <c r="H798" i="1"/>
  <c r="G759" i="1"/>
  <c r="H756" i="1"/>
  <c r="H744" i="1"/>
  <c r="G735" i="1"/>
  <c r="E53" i="9"/>
  <c r="B53" i="9" s="1"/>
  <c r="G719" i="1"/>
  <c r="D611" i="1"/>
  <c r="G612" i="1"/>
  <c r="H611" i="1"/>
  <c r="E143" i="9"/>
  <c r="B143" i="9" s="1"/>
  <c r="H600" i="1"/>
  <c r="H579" i="1"/>
  <c r="G397" i="1"/>
  <c r="G390" i="1"/>
  <c r="G388" i="1"/>
  <c r="H374" i="1"/>
  <c r="G373" i="1"/>
  <c r="E363" i="4"/>
  <c r="D358" i="1" s="1"/>
  <c r="G364" i="1"/>
  <c r="G367" i="1"/>
  <c r="G366" i="1"/>
  <c r="H365" i="1"/>
  <c r="F369" i="4"/>
  <c r="E350" i="4"/>
  <c r="D346" i="1"/>
  <c r="G354" i="1"/>
  <c r="E72" i="9"/>
  <c r="B72" i="9" s="1"/>
  <c r="E71" i="9"/>
  <c r="B71" i="9" s="1"/>
  <c r="H275" i="1"/>
  <c r="E70" i="9"/>
  <c r="B70" i="9" s="1"/>
  <c r="E263" i="4"/>
  <c r="D259" i="1" s="1"/>
  <c r="F279" i="4"/>
  <c r="F264" i="4"/>
  <c r="G262" i="1"/>
  <c r="G261" i="1"/>
  <c r="F226" i="9"/>
  <c r="B226" i="9" s="1"/>
  <c r="H248" i="1"/>
  <c r="G255" i="1"/>
  <c r="F259" i="4"/>
  <c r="F252" i="4"/>
  <c r="E225" i="9"/>
  <c r="B225" i="9" s="1"/>
  <c r="G243" i="1"/>
  <c r="G244" i="1"/>
  <c r="E64" i="9"/>
  <c r="B64" i="9" s="1"/>
  <c r="F244" i="4"/>
  <c r="G240" i="1"/>
  <c r="G241" i="1"/>
  <c r="G238" i="1"/>
  <c r="F240" i="4"/>
  <c r="G234" i="1"/>
  <c r="G232" i="1"/>
  <c r="F236" i="4"/>
  <c r="H233" i="1"/>
  <c r="F231" i="4"/>
  <c r="E58" i="9"/>
  <c r="B58" i="9" s="1"/>
  <c r="G228" i="1"/>
  <c r="E224" i="4"/>
  <c r="D220" i="1" s="1"/>
  <c r="G222" i="1"/>
  <c r="H221" i="1"/>
  <c r="G217" i="1"/>
  <c r="E215" i="4"/>
  <c r="D211" i="1" s="1"/>
  <c r="H211" i="1" s="1"/>
  <c r="F219" i="4"/>
  <c r="H215" i="1"/>
  <c r="G216" i="1"/>
  <c r="G214" i="1"/>
  <c r="H209" i="1"/>
  <c r="H206" i="1"/>
  <c r="F210" i="4"/>
  <c r="E196" i="4"/>
  <c r="D192" i="1" s="1"/>
  <c r="G198" i="1"/>
  <c r="G205" i="1"/>
  <c r="G201" i="1"/>
  <c r="F202" i="4"/>
  <c r="H191" i="1"/>
  <c r="F188" i="4"/>
  <c r="H188" i="1"/>
  <c r="G187" i="1"/>
  <c r="F222" i="9"/>
  <c r="B222" i="9" s="1"/>
  <c r="G184" i="1"/>
  <c r="H185" i="1"/>
  <c r="H182" i="1"/>
  <c r="F220" i="9"/>
  <c r="B220" i="9" s="1"/>
  <c r="G181" i="1"/>
  <c r="E43" i="9"/>
  <c r="B43" i="9" s="1"/>
  <c r="F218" i="9"/>
  <c r="B218" i="9" s="1"/>
  <c r="H173" i="1"/>
  <c r="G174" i="1"/>
  <c r="F177" i="4"/>
  <c r="G172" i="1"/>
  <c r="H170" i="1"/>
  <c r="G169" i="1"/>
  <c r="G168" i="1"/>
  <c r="F169" i="4"/>
  <c r="G166" i="1"/>
  <c r="G163" i="1"/>
  <c r="E40" i="9"/>
  <c r="B40" i="9" s="1"/>
  <c r="G162" i="1"/>
  <c r="G160" i="1"/>
  <c r="H161" i="1"/>
  <c r="E152" i="4"/>
  <c r="D148" i="1" s="1"/>
  <c r="H149" i="1"/>
  <c r="F216" i="9"/>
  <c r="B216" i="9" s="1"/>
  <c r="E284" i="9"/>
  <c r="B284" i="9" s="1"/>
  <c r="E283" i="9"/>
  <c r="B283" i="9" s="1"/>
  <c r="F214" i="9"/>
  <c r="B214" i="9" s="1"/>
  <c r="G1427" i="1"/>
  <c r="G1420" i="1"/>
  <c r="G1409" i="1"/>
  <c r="G1411" i="1"/>
  <c r="H1407" i="1"/>
  <c r="H1406" i="1"/>
  <c r="G1400" i="1"/>
  <c r="G1375" i="1"/>
  <c r="C1369" i="1"/>
  <c r="C1360" i="1"/>
  <c r="G1360" i="1" s="1"/>
  <c r="G1355" i="1"/>
  <c r="H1352" i="1"/>
  <c r="H1351" i="1"/>
  <c r="C1348" i="1"/>
  <c r="H1348" i="1" s="1"/>
  <c r="G1349" i="1"/>
  <c r="H1335" i="1"/>
  <c r="H1333" i="1"/>
  <c r="G1331" i="1"/>
  <c r="G1330" i="1"/>
  <c r="H1315" i="1"/>
  <c r="G1310" i="1"/>
  <c r="G1307" i="1"/>
  <c r="H1303" i="1"/>
  <c r="G1300" i="1"/>
  <c r="H1300" i="1"/>
  <c r="G1301" i="1"/>
  <c r="H1244" i="1"/>
  <c r="H1255" i="1"/>
  <c r="H1259" i="1"/>
  <c r="H1270" i="1"/>
  <c r="H1280" i="1"/>
  <c r="H1291" i="1"/>
  <c r="H1295" i="1"/>
  <c r="H1258" i="1"/>
  <c r="H1294" i="1"/>
  <c r="G1256" i="1"/>
  <c r="G1271" i="1"/>
  <c r="H1273" i="1"/>
  <c r="G1292" i="1"/>
  <c r="H1240" i="1"/>
  <c r="H1261" i="1"/>
  <c r="H1276" i="1"/>
  <c r="H1297" i="1"/>
  <c r="C1235" i="1"/>
  <c r="C1227" i="1"/>
  <c r="D245" i="5"/>
  <c r="G1232" i="1"/>
  <c r="G1220" i="1"/>
  <c r="H1216" i="1"/>
  <c r="G1184" i="1"/>
  <c r="H1189" i="1"/>
  <c r="H1183" i="1"/>
  <c r="H1160" i="1"/>
  <c r="H1159" i="1"/>
  <c r="G1157" i="1"/>
  <c r="G1166" i="1"/>
  <c r="H1162" i="1"/>
  <c r="H1156" i="1"/>
  <c r="G1148" i="1"/>
  <c r="H1141" i="1"/>
  <c r="H1129" i="1"/>
  <c r="H1133" i="1"/>
  <c r="H1132" i="1"/>
  <c r="G1130" i="1"/>
  <c r="H1135" i="1"/>
  <c r="H1112" i="1"/>
  <c r="H1066" i="1"/>
  <c r="H1072" i="1"/>
  <c r="G1061" i="1"/>
  <c r="G1034" i="1"/>
  <c r="G1040" i="1"/>
  <c r="G1028" i="1"/>
  <c r="G1017" i="1"/>
  <c r="G1007" i="1"/>
  <c r="H1009" i="1"/>
  <c r="H1002" i="1"/>
  <c r="G1005" i="1"/>
  <c r="H997" i="1"/>
  <c r="H1006" i="1"/>
  <c r="G996" i="1"/>
  <c r="H994" i="1"/>
  <c r="H986" i="1"/>
  <c r="H663" i="1"/>
  <c r="G227" i="1"/>
  <c r="G230" i="1"/>
  <c r="H717" i="1"/>
  <c r="G741" i="1"/>
  <c r="G757" i="1"/>
  <c r="G786" i="1"/>
  <c r="G813" i="1"/>
  <c r="H829" i="1"/>
  <c r="G840" i="1"/>
  <c r="G858" i="1"/>
  <c r="H880" i="1"/>
  <c r="H883" i="1"/>
  <c r="G894" i="1"/>
  <c r="G897" i="1"/>
  <c r="H933" i="1"/>
  <c r="H952" i="1"/>
  <c r="H963" i="1"/>
  <c r="E93" i="9"/>
  <c r="E95" i="9"/>
  <c r="B95" i="9" s="1"/>
  <c r="E117" i="9"/>
  <c r="B117" i="9" s="1"/>
  <c r="E126" i="9"/>
  <c r="B126" i="9" s="1"/>
  <c r="E135" i="9"/>
  <c r="B135" i="9" s="1"/>
  <c r="F231" i="9"/>
  <c r="B231" i="9" s="1"/>
  <c r="B245" i="9"/>
  <c r="F261" i="9"/>
  <c r="B261" i="9" s="1"/>
  <c r="G702" i="1"/>
  <c r="H712" i="1"/>
  <c r="H715" i="1"/>
  <c r="H729" i="1"/>
  <c r="H742" i="1"/>
  <c r="H777" i="1"/>
  <c r="H784" i="1"/>
  <c r="H787" i="1"/>
  <c r="G798" i="1"/>
  <c r="G801" i="1"/>
  <c r="H814" i="1"/>
  <c r="G846" i="1"/>
  <c r="H859" i="1"/>
  <c r="G870" i="1"/>
  <c r="G873" i="1"/>
  <c r="H909" i="1"/>
  <c r="H945" i="1"/>
  <c r="H969" i="1"/>
  <c r="E90" i="9"/>
  <c r="B90" i="9" s="1"/>
  <c r="F255" i="9"/>
  <c r="B255" i="9" s="1"/>
  <c r="G705" i="1"/>
  <c r="G849" i="1"/>
  <c r="H923" i="1"/>
  <c r="F267" i="9"/>
  <c r="B267" i="9" s="1"/>
  <c r="H700" i="1"/>
  <c r="H703" i="1"/>
  <c r="H724" i="1"/>
  <c r="H727" i="1"/>
  <c r="H730" i="1"/>
  <c r="H735" i="1"/>
  <c r="G756" i="1"/>
  <c r="H772" i="1"/>
  <c r="H775" i="1"/>
  <c r="G828" i="1"/>
  <c r="H839" i="1"/>
  <c r="H844" i="1"/>
  <c r="H847" i="1"/>
  <c r="G852" i="1"/>
  <c r="H868" i="1"/>
  <c r="H871" i="1"/>
  <c r="H874" i="1"/>
  <c r="H885" i="1"/>
  <c r="G918" i="1"/>
  <c r="G921" i="1"/>
  <c r="H946" i="1"/>
  <c r="H957" i="1"/>
  <c r="H975" i="1"/>
  <c r="F237" i="9"/>
  <c r="B237" i="9" s="1"/>
  <c r="B268" i="9"/>
  <c r="H690" i="1"/>
  <c r="H693" i="1"/>
  <c r="H706" i="1"/>
  <c r="H711" i="1"/>
  <c r="G733" i="1"/>
  <c r="G738" i="1"/>
  <c r="H743" i="1"/>
  <c r="G762" i="1"/>
  <c r="G765" i="1"/>
  <c r="H778" i="1"/>
  <c r="H783" i="1"/>
  <c r="G805" i="1"/>
  <c r="G810" i="1"/>
  <c r="H815" i="1"/>
  <c r="H820" i="1"/>
  <c r="G834" i="1"/>
  <c r="G837" i="1"/>
  <c r="H850" i="1"/>
  <c r="H877" i="1"/>
  <c r="H891" i="1"/>
  <c r="H899" i="1"/>
  <c r="G924" i="1"/>
  <c r="G973" i="1"/>
  <c r="E129" i="9"/>
  <c r="E131" i="9"/>
  <c r="B131" i="9" s="1"/>
  <c r="B233" i="9"/>
  <c r="F249" i="9"/>
  <c r="B249" i="9" s="1"/>
  <c r="B263" i="9"/>
  <c r="H651" i="1"/>
  <c r="G656" i="1"/>
  <c r="B274" i="9"/>
  <c r="B213" i="9"/>
  <c r="G648" i="1"/>
  <c r="G657" i="1"/>
  <c r="G647" i="1"/>
  <c r="G644" i="1"/>
  <c r="G642" i="1"/>
  <c r="C645" i="1"/>
  <c r="E152" i="9"/>
  <c r="B152" i="9" s="1"/>
  <c r="G611" i="1"/>
  <c r="G599" i="1"/>
  <c r="H599" i="1"/>
  <c r="G600" i="1"/>
  <c r="F605" i="4"/>
  <c r="H471" i="1"/>
  <c r="C421" i="1"/>
  <c r="B227" i="9"/>
  <c r="H422" i="1"/>
  <c r="E75" i="9"/>
  <c r="B75" i="9" s="1"/>
  <c r="H421" i="1"/>
  <c r="H398" i="1"/>
  <c r="H397" i="1"/>
  <c r="G389" i="1"/>
  <c r="H390" i="1"/>
  <c r="C386" i="1"/>
  <c r="H386" i="1" s="1"/>
  <c r="G386" i="1"/>
  <c r="H364" i="1"/>
  <c r="G371" i="1"/>
  <c r="G365" i="1"/>
  <c r="H351" i="1"/>
  <c r="H354" i="1"/>
  <c r="H321" i="1"/>
  <c r="H315" i="1"/>
  <c r="G314" i="1"/>
  <c r="H316" i="1"/>
  <c r="H312" i="1"/>
  <c r="G317" i="1"/>
  <c r="H319" i="1"/>
  <c r="H295" i="1"/>
  <c r="G296" i="1"/>
  <c r="H289" i="1"/>
  <c r="G290" i="1"/>
  <c r="H411" i="1"/>
  <c r="H288" i="1"/>
  <c r="C412" i="1"/>
  <c r="G412" i="1" s="1"/>
  <c r="H291" i="1"/>
  <c r="G275" i="1"/>
  <c r="G278" i="1"/>
  <c r="H276" i="1"/>
  <c r="H265" i="1"/>
  <c r="G266" i="1"/>
  <c r="H264" i="1"/>
  <c r="H267" i="1"/>
  <c r="C260" i="1"/>
  <c r="H260" i="1" s="1"/>
  <c r="G263" i="1"/>
  <c r="E69" i="9"/>
  <c r="B69" i="9" s="1"/>
  <c r="H261" i="1"/>
  <c r="D263" i="4"/>
  <c r="H255" i="1"/>
  <c r="H256" i="1"/>
  <c r="G248" i="1"/>
  <c r="G257" i="1"/>
  <c r="H246" i="1"/>
  <c r="H247" i="1"/>
  <c r="H243" i="1"/>
  <c r="H240" i="1"/>
  <c r="H241" i="1"/>
  <c r="E63" i="9"/>
  <c r="B63" i="9" s="1"/>
  <c r="C236" i="1"/>
  <c r="H236" i="1" s="1"/>
  <c r="H237" i="1"/>
  <c r="G236" i="1"/>
  <c r="H232" i="1"/>
  <c r="G233" i="1"/>
  <c r="H229" i="1"/>
  <c r="H222" i="1"/>
  <c r="E57" i="9"/>
  <c r="B57" i="9" s="1"/>
  <c r="G215" i="1"/>
  <c r="H217" i="1"/>
  <c r="G212" i="1"/>
  <c r="H214" i="1"/>
  <c r="G206" i="1"/>
  <c r="H208" i="1"/>
  <c r="H201" i="1"/>
  <c r="H189" i="1"/>
  <c r="G188" i="1"/>
  <c r="H190" i="1"/>
  <c r="E45" i="9"/>
  <c r="B45" i="9" s="1"/>
  <c r="B221" i="9"/>
  <c r="H186" i="1"/>
  <c r="H174" i="1"/>
  <c r="G173" i="1"/>
  <c r="H175" i="1"/>
  <c r="F219" i="9"/>
  <c r="B219" i="9" s="1"/>
  <c r="H180" i="1"/>
  <c r="H168" i="1"/>
  <c r="H166" i="1"/>
  <c r="C165" i="1"/>
  <c r="H171" i="1"/>
  <c r="H162" i="1"/>
  <c r="H160" i="1"/>
  <c r="H163" i="1"/>
  <c r="H157" i="1"/>
  <c r="H151" i="1"/>
  <c r="H150" i="1"/>
  <c r="E39" i="9"/>
  <c r="B39" i="9" s="1"/>
  <c r="G152" i="1"/>
  <c r="H153" i="1"/>
  <c r="G146" i="1"/>
  <c r="G125" i="1"/>
  <c r="G113" i="1"/>
  <c r="H102" i="1"/>
  <c r="H105" i="1"/>
  <c r="G92" i="1"/>
  <c r="H93" i="1"/>
  <c r="G89" i="1"/>
  <c r="H91" i="1"/>
  <c r="H87" i="1"/>
  <c r="H85" i="1"/>
  <c r="H84" i="1"/>
  <c r="H75" i="1"/>
  <c r="G71" i="1"/>
  <c r="E33" i="9"/>
  <c r="B33" i="9" s="1"/>
  <c r="H61" i="1"/>
  <c r="G62" i="1"/>
  <c r="H63" i="1"/>
  <c r="E27" i="9"/>
  <c r="B27" i="9" s="1"/>
  <c r="H58" i="1"/>
  <c r="G59" i="1"/>
  <c r="H57" i="1"/>
  <c r="G56" i="1"/>
  <c r="G50" i="1"/>
  <c r="H54" i="1"/>
  <c r="H30" i="1"/>
  <c r="H31" i="1"/>
  <c r="H19" i="1"/>
  <c r="G8" i="1"/>
  <c r="H4" i="1"/>
  <c r="H6" i="1"/>
  <c r="G11" i="1"/>
  <c r="H9" i="1"/>
  <c r="H466" i="1"/>
  <c r="G466" i="1"/>
  <c r="H526" i="1"/>
  <c r="G526" i="1"/>
  <c r="G857" i="1"/>
  <c r="H857" i="1"/>
  <c r="G905" i="1"/>
  <c r="H905" i="1"/>
  <c r="G929" i="1"/>
  <c r="H929" i="1"/>
  <c r="G953" i="1"/>
  <c r="H953" i="1"/>
  <c r="G989" i="1"/>
  <c r="H989" i="1"/>
  <c r="H1164" i="1"/>
  <c r="G1164" i="1"/>
  <c r="H1200" i="1"/>
  <c r="G1200" i="1"/>
  <c r="H1456" i="1"/>
  <c r="J1456" i="1"/>
  <c r="G1456" i="1"/>
  <c r="H1519" i="1"/>
  <c r="G1519" i="1"/>
  <c r="H493" i="1"/>
  <c r="G493" i="1"/>
  <c r="H502" i="1"/>
  <c r="G502" i="1"/>
  <c r="G821" i="1"/>
  <c r="H821" i="1"/>
  <c r="G881" i="1"/>
  <c r="H881" i="1"/>
  <c r="G411" i="1"/>
  <c r="H595" i="1"/>
  <c r="G595" i="1"/>
  <c r="H613" i="1"/>
  <c r="G613" i="1"/>
  <c r="H664" i="1"/>
  <c r="G664" i="1"/>
  <c r="H673" i="1"/>
  <c r="G673" i="1"/>
  <c r="H682" i="1"/>
  <c r="G682" i="1"/>
  <c r="H726" i="1"/>
  <c r="G726" i="1"/>
  <c r="G734" i="1"/>
  <c r="H734" i="1"/>
  <c r="G736" i="1"/>
  <c r="H736" i="1"/>
  <c r="G770" i="1"/>
  <c r="H770" i="1"/>
  <c r="G945" i="1"/>
  <c r="H1083" i="1"/>
  <c r="G1083" i="1"/>
  <c r="H1089" i="1"/>
  <c r="G1089" i="1"/>
  <c r="J1467" i="1"/>
  <c r="H1467" i="1"/>
  <c r="G1467" i="1"/>
  <c r="I1467" i="1" s="1"/>
  <c r="H1489" i="1"/>
  <c r="G1489" i="1"/>
  <c r="H1495" i="1"/>
  <c r="G1495" i="1"/>
  <c r="H1501" i="1"/>
  <c r="G1501" i="1"/>
  <c r="H1507" i="1"/>
  <c r="G1507" i="1"/>
  <c r="C1481" i="1"/>
  <c r="H1530" i="1"/>
  <c r="G1530" i="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278" i="9"/>
  <c r="E278" i="9" s="1"/>
  <c r="B278" i="9" s="1"/>
  <c r="G208" i="9"/>
  <c r="E208" i="9" s="1"/>
  <c r="B208" i="9" s="1"/>
  <c r="G199" i="9"/>
  <c r="E199" i="9" s="1"/>
  <c r="B199" i="9" s="1"/>
  <c r="G187" i="9"/>
  <c r="E187" i="9" s="1"/>
  <c r="B187" i="9" s="1"/>
  <c r="G182" i="9"/>
  <c r="E182" i="9" s="1"/>
  <c r="B182" i="9" s="1"/>
  <c r="G174" i="9"/>
  <c r="E174" i="9" s="1"/>
  <c r="B174" i="9" s="1"/>
  <c r="G169" i="9"/>
  <c r="E169" i="9" s="1"/>
  <c r="B169" i="9" s="1"/>
  <c r="G204" i="9"/>
  <c r="E204" i="9" s="1"/>
  <c r="B204" i="9" s="1"/>
  <c r="G195" i="9"/>
  <c r="E195" i="9" s="1"/>
  <c r="B195" i="9" s="1"/>
  <c r="G190" i="9"/>
  <c r="E190" i="9" s="1"/>
  <c r="B190" i="9" s="1"/>
  <c r="G185" i="9"/>
  <c r="E185" i="9" s="1"/>
  <c r="B185" i="9" s="1"/>
  <c r="G177" i="9"/>
  <c r="E177" i="9" s="1"/>
  <c r="B177" i="9" s="1"/>
  <c r="G172" i="9"/>
  <c r="E172" i="9" s="1"/>
  <c r="B172" i="9" s="1"/>
  <c r="G167" i="9"/>
  <c r="E167" i="9" s="1"/>
  <c r="B167" i="9" s="1"/>
  <c r="H164" i="9"/>
  <c r="G161" i="9"/>
  <c r="E161" i="9" s="1"/>
  <c r="B161" i="9" s="1"/>
  <c r="G211" i="9"/>
  <c r="E211" i="9" s="1"/>
  <c r="B211" i="9" s="1"/>
  <c r="G202" i="9"/>
  <c r="E202" i="9" s="1"/>
  <c r="B202" i="9" s="1"/>
  <c r="G193" i="9"/>
  <c r="E193" i="9" s="1"/>
  <c r="B193" i="9" s="1"/>
  <c r="G188" i="9"/>
  <c r="E188" i="9" s="1"/>
  <c r="B188" i="9" s="1"/>
  <c r="G180" i="9"/>
  <c r="E180" i="9" s="1"/>
  <c r="B180" i="9" s="1"/>
  <c r="G175" i="9"/>
  <c r="E175" i="9" s="1"/>
  <c r="B175" i="9" s="1"/>
  <c r="G170" i="9"/>
  <c r="E170" i="9" s="1"/>
  <c r="B170" i="9" s="1"/>
  <c r="G164" i="9"/>
  <c r="E164" i="9" s="1"/>
  <c r="B164" i="9" s="1"/>
  <c r="G207" i="9"/>
  <c r="E207" i="9" s="1"/>
  <c r="B207" i="9" s="1"/>
  <c r="G198" i="9"/>
  <c r="E198" i="9" s="1"/>
  <c r="B198" i="9" s="1"/>
  <c r="G191" i="9"/>
  <c r="E191" i="9" s="1"/>
  <c r="G183" i="9"/>
  <c r="E183" i="9" s="1"/>
  <c r="B183" i="9" s="1"/>
  <c r="G178" i="9"/>
  <c r="E178" i="9" s="1"/>
  <c r="B178" i="9" s="1"/>
  <c r="G173" i="9"/>
  <c r="E173" i="9" s="1"/>
  <c r="B173" i="9" s="1"/>
  <c r="H165" i="9"/>
  <c r="G162" i="9"/>
  <c r="E162" i="9" s="1"/>
  <c r="B162" i="9" s="1"/>
  <c r="M212" i="9"/>
  <c r="G205" i="9"/>
  <c r="E205" i="9" s="1"/>
  <c r="B205" i="9" s="1"/>
  <c r="G196" i="9"/>
  <c r="E196" i="9" s="1"/>
  <c r="B196" i="9" s="1"/>
  <c r="G186" i="9"/>
  <c r="E186" i="9" s="1"/>
  <c r="B186" i="9" s="1"/>
  <c r="G181" i="9"/>
  <c r="E181" i="9" s="1"/>
  <c r="B181" i="9" s="1"/>
  <c r="G176" i="9"/>
  <c r="E176" i="9" s="1"/>
  <c r="B176" i="9" s="1"/>
  <c r="G168" i="9"/>
  <c r="E168" i="9" s="1"/>
  <c r="B168" i="9" s="1"/>
  <c r="G165" i="9"/>
  <c r="E165" i="9" s="1"/>
  <c r="B165" i="9" s="1"/>
  <c r="G160" i="9"/>
  <c r="E160" i="9" s="1"/>
  <c r="B160" i="9" s="1"/>
  <c r="G189" i="9"/>
  <c r="E189" i="9" s="1"/>
  <c r="B189" i="9" s="1"/>
  <c r="G184" i="9"/>
  <c r="E184" i="9" s="1"/>
  <c r="B184" i="9" s="1"/>
  <c r="G163" i="9"/>
  <c r="E163" i="9" s="1"/>
  <c r="B163" i="9" s="1"/>
  <c r="G210" i="9"/>
  <c r="E210" i="9" s="1"/>
  <c r="B210" i="9" s="1"/>
  <c r="G201" i="9"/>
  <c r="E201" i="9" s="1"/>
  <c r="B201" i="9" s="1"/>
  <c r="G192" i="9"/>
  <c r="E192" i="9" s="1"/>
  <c r="B192" i="9" s="1"/>
  <c r="G179" i="9"/>
  <c r="E179" i="9" s="1"/>
  <c r="B179" i="9" s="1"/>
  <c r="G171" i="9"/>
  <c r="E171" i="9" s="1"/>
  <c r="B171" i="9" s="1"/>
  <c r="G166" i="9"/>
  <c r="E166" i="9" s="1"/>
  <c r="B166" i="9" s="1"/>
  <c r="I10" i="9"/>
  <c r="G396" i="1"/>
  <c r="H399" i="1"/>
  <c r="G401" i="1"/>
  <c r="H406" i="1"/>
  <c r="G413" i="1"/>
  <c r="H418" i="1"/>
  <c r="G423" i="1"/>
  <c r="H454" i="1"/>
  <c r="G454" i="1"/>
  <c r="G461" i="1"/>
  <c r="H463" i="1"/>
  <c r="G463" i="1"/>
  <c r="G470" i="1"/>
  <c r="H472" i="1"/>
  <c r="G472" i="1"/>
  <c r="G479" i="1"/>
  <c r="H481" i="1"/>
  <c r="G481" i="1"/>
  <c r="G488" i="1"/>
  <c r="H490" i="1"/>
  <c r="G490" i="1"/>
  <c r="G497" i="1"/>
  <c r="H499" i="1"/>
  <c r="G499" i="1"/>
  <c r="G506" i="1"/>
  <c r="H508" i="1"/>
  <c r="G508" i="1"/>
  <c r="G515" i="1"/>
  <c r="H517" i="1"/>
  <c r="G517" i="1"/>
  <c r="G530" i="1"/>
  <c r="H532" i="1"/>
  <c r="G532" i="1"/>
  <c r="G539" i="1"/>
  <c r="H541" i="1"/>
  <c r="G541" i="1"/>
  <c r="G548" i="1"/>
  <c r="H550" i="1"/>
  <c r="G550" i="1"/>
  <c r="G557" i="1"/>
  <c r="H559" i="1"/>
  <c r="G559" i="1"/>
  <c r="G691" i="1"/>
  <c r="G693" i="1"/>
  <c r="G701" i="1"/>
  <c r="H701" i="1"/>
  <c r="G724" i="1"/>
  <c r="G727" i="1"/>
  <c r="G729" i="1"/>
  <c r="G737" i="1"/>
  <c r="H737" i="1"/>
  <c r="H750" i="1"/>
  <c r="H753" i="1"/>
  <c r="H757" i="1"/>
  <c r="G760" i="1"/>
  <c r="G763" i="1"/>
  <c r="G773" i="1"/>
  <c r="H773" i="1"/>
  <c r="H786" i="1"/>
  <c r="H789" i="1"/>
  <c r="H793" i="1"/>
  <c r="G809" i="1"/>
  <c r="H809" i="1"/>
  <c r="H822" i="1"/>
  <c r="H825" i="1"/>
  <c r="G835" i="1"/>
  <c r="G845" i="1"/>
  <c r="H845" i="1"/>
  <c r="H858" i="1"/>
  <c r="H861" i="1"/>
  <c r="G866" i="1"/>
  <c r="H866" i="1"/>
  <c r="G890" i="1"/>
  <c r="H890" i="1"/>
  <c r="G892" i="1"/>
  <c r="H892" i="1"/>
  <c r="G895" i="1"/>
  <c r="H895" i="1"/>
  <c r="G914" i="1"/>
  <c r="H914" i="1"/>
  <c r="G916" i="1"/>
  <c r="H916" i="1"/>
  <c r="G919" i="1"/>
  <c r="H919" i="1"/>
  <c r="G938" i="1"/>
  <c r="H938" i="1"/>
  <c r="G940" i="1"/>
  <c r="H940" i="1"/>
  <c r="G943" i="1"/>
  <c r="H943" i="1"/>
  <c r="H971" i="1"/>
  <c r="G974" i="1"/>
  <c r="H974" i="1"/>
  <c r="G976" i="1"/>
  <c r="H976" i="1"/>
  <c r="H1188" i="1"/>
  <c r="G1188" i="1"/>
  <c r="G1332" i="1"/>
  <c r="H1332" i="1"/>
  <c r="G1350" i="1"/>
  <c r="H1350" i="1"/>
  <c r="G1368" i="1"/>
  <c r="H1368" i="1"/>
  <c r="G1386" i="1"/>
  <c r="H1386" i="1"/>
  <c r="G1404" i="1"/>
  <c r="H1404" i="1"/>
  <c r="H1414" i="1"/>
  <c r="G1414" i="1"/>
  <c r="H430" i="1"/>
  <c r="G430" i="1"/>
  <c r="H439" i="1"/>
  <c r="G439" i="1"/>
  <c r="H448" i="1"/>
  <c r="G448" i="1"/>
  <c r="H568" i="1"/>
  <c r="G568" i="1"/>
  <c r="H577" i="1"/>
  <c r="G577" i="1"/>
  <c r="H586" i="1"/>
  <c r="G586" i="1"/>
  <c r="H604" i="1"/>
  <c r="G604" i="1"/>
  <c r="H622" i="1"/>
  <c r="G622" i="1"/>
  <c r="H646" i="1"/>
  <c r="G646" i="1"/>
  <c r="H655" i="1"/>
  <c r="G655" i="1"/>
  <c r="G690" i="1"/>
  <c r="G698" i="1"/>
  <c r="H698" i="1"/>
  <c r="G739" i="1"/>
  <c r="H739" i="1"/>
  <c r="G806" i="1"/>
  <c r="H806" i="1"/>
  <c r="G808" i="1"/>
  <c r="H808" i="1"/>
  <c r="G842" i="1"/>
  <c r="H842" i="1"/>
  <c r="G913" i="1"/>
  <c r="H913" i="1"/>
  <c r="G937" i="1"/>
  <c r="H937" i="1"/>
  <c r="H1008" i="1"/>
  <c r="G1008" i="1"/>
  <c r="H1013" i="1"/>
  <c r="G1013" i="1"/>
  <c r="G1063" i="1"/>
  <c r="H1063" i="1"/>
  <c r="H1071" i="1"/>
  <c r="G1071" i="1"/>
  <c r="H1077" i="1"/>
  <c r="G1077" i="1"/>
  <c r="H1095" i="1"/>
  <c r="G1095" i="1"/>
  <c r="H1560" i="1"/>
  <c r="G1560" i="1"/>
  <c r="H388" i="1"/>
  <c r="G400" i="1"/>
  <c r="H427" i="1"/>
  <c r="G427" i="1"/>
  <c r="H436" i="1"/>
  <c r="G436" i="1"/>
  <c r="H445" i="1"/>
  <c r="G445" i="1"/>
  <c r="H565" i="1"/>
  <c r="G565" i="1"/>
  <c r="H583" i="1"/>
  <c r="G583" i="1"/>
  <c r="H592" i="1"/>
  <c r="G592" i="1"/>
  <c r="H601" i="1"/>
  <c r="G601" i="1"/>
  <c r="H610" i="1"/>
  <c r="G610" i="1"/>
  <c r="G617" i="1"/>
  <c r="H619" i="1"/>
  <c r="G619" i="1"/>
  <c r="G626" i="1"/>
  <c r="H628" i="1"/>
  <c r="G628" i="1"/>
  <c r="G632" i="1"/>
  <c r="G641" i="1"/>
  <c r="H643" i="1"/>
  <c r="G643" i="1"/>
  <c r="G650" i="1"/>
  <c r="H652" i="1"/>
  <c r="G652" i="1"/>
  <c r="G659" i="1"/>
  <c r="H661" i="1"/>
  <c r="G661" i="1"/>
  <c r="G668" i="1"/>
  <c r="H670" i="1"/>
  <c r="G670" i="1"/>
  <c r="G677" i="1"/>
  <c r="H679" i="1"/>
  <c r="G679" i="1"/>
  <c r="G689" i="1"/>
  <c r="H689" i="1"/>
  <c r="H714" i="1"/>
  <c r="G714" i="1"/>
  <c r="H719" i="1"/>
  <c r="G722" i="1"/>
  <c r="H722" i="1"/>
  <c r="H755" i="1"/>
  <c r="G758" i="1"/>
  <c r="H758" i="1"/>
  <c r="H791" i="1"/>
  <c r="G794" i="1"/>
  <c r="H794" i="1"/>
  <c r="G796" i="1"/>
  <c r="H796" i="1"/>
  <c r="G799" i="1"/>
  <c r="H799" i="1"/>
  <c r="H827" i="1"/>
  <c r="G830" i="1"/>
  <c r="H830" i="1"/>
  <c r="G832" i="1"/>
  <c r="H832" i="1"/>
  <c r="H863" i="1"/>
  <c r="G869" i="1"/>
  <c r="H869" i="1"/>
  <c r="H887" i="1"/>
  <c r="G893" i="1"/>
  <c r="H893" i="1"/>
  <c r="H911" i="1"/>
  <c r="G917" i="1"/>
  <c r="H917" i="1"/>
  <c r="H935" i="1"/>
  <c r="G941" i="1"/>
  <c r="H941" i="1"/>
  <c r="H959" i="1"/>
  <c r="G962" i="1"/>
  <c r="H962" i="1"/>
  <c r="G964" i="1"/>
  <c r="H964" i="1"/>
  <c r="G977" i="1"/>
  <c r="H977" i="1"/>
  <c r="H993" i="1"/>
  <c r="G993" i="1"/>
  <c r="G1004" i="1"/>
  <c r="H1004" i="1"/>
  <c r="G1018" i="1"/>
  <c r="H1018" i="1"/>
  <c r="H1026" i="1"/>
  <c r="G1026" i="1"/>
  <c r="H1032" i="1"/>
  <c r="G1032" i="1"/>
  <c r="H1038" i="1"/>
  <c r="G1038" i="1"/>
  <c r="H1044" i="1"/>
  <c r="G1044" i="1"/>
  <c r="G1057" i="1"/>
  <c r="H1057" i="1"/>
  <c r="H1098" i="1"/>
  <c r="G1098" i="1"/>
  <c r="H1182" i="1"/>
  <c r="G1182" i="1"/>
  <c r="H475" i="1"/>
  <c r="G475" i="1"/>
  <c r="H484" i="1"/>
  <c r="G484" i="1"/>
  <c r="H511" i="1"/>
  <c r="G511" i="1"/>
  <c r="H520" i="1"/>
  <c r="G520" i="1"/>
  <c r="G749" i="1"/>
  <c r="H749" i="1"/>
  <c r="G785" i="1"/>
  <c r="H785" i="1"/>
  <c r="H457" i="1"/>
  <c r="G457" i="1"/>
  <c r="H535" i="1"/>
  <c r="G535" i="1"/>
  <c r="H544" i="1"/>
  <c r="G544" i="1"/>
  <c r="H553" i="1"/>
  <c r="G553" i="1"/>
  <c r="G713" i="1"/>
  <c r="H713" i="1"/>
  <c r="H460" i="1"/>
  <c r="G460" i="1"/>
  <c r="H469" i="1"/>
  <c r="G469" i="1"/>
  <c r="H487" i="1"/>
  <c r="G487" i="1"/>
  <c r="H496" i="1"/>
  <c r="G496" i="1"/>
  <c r="H505" i="1"/>
  <c r="G505" i="1"/>
  <c r="H514" i="1"/>
  <c r="G514" i="1"/>
  <c r="H529" i="1"/>
  <c r="G529" i="1"/>
  <c r="H538" i="1"/>
  <c r="G538" i="1"/>
  <c r="H547" i="1"/>
  <c r="G547" i="1"/>
  <c r="H556" i="1"/>
  <c r="G556" i="1"/>
  <c r="G725" i="1"/>
  <c r="H725" i="1"/>
  <c r="G761" i="1"/>
  <c r="H761" i="1"/>
  <c r="G797" i="1"/>
  <c r="H797" i="1"/>
  <c r="G833" i="1"/>
  <c r="H833" i="1"/>
  <c r="G901" i="1"/>
  <c r="H901" i="1"/>
  <c r="G925" i="1"/>
  <c r="H925" i="1"/>
  <c r="G949" i="1"/>
  <c r="H949" i="1"/>
  <c r="G965" i="1"/>
  <c r="H965" i="1"/>
  <c r="G991" i="1"/>
  <c r="H991" i="1"/>
  <c r="H998" i="1"/>
  <c r="G998" i="1"/>
  <c r="G1482" i="1"/>
  <c r="H1482" i="1"/>
  <c r="G394" i="1"/>
  <c r="H400" i="1"/>
  <c r="G421" i="1"/>
  <c r="H433" i="1"/>
  <c r="G433" i="1"/>
  <c r="H442" i="1"/>
  <c r="G442" i="1"/>
  <c r="H451" i="1"/>
  <c r="G451" i="1"/>
  <c r="H562" i="1"/>
  <c r="G562" i="1"/>
  <c r="H571" i="1"/>
  <c r="G571" i="1"/>
  <c r="H580" i="1"/>
  <c r="G580" i="1"/>
  <c r="H589" i="1"/>
  <c r="G589" i="1"/>
  <c r="H598" i="1"/>
  <c r="G598" i="1"/>
  <c r="H607" i="1"/>
  <c r="G607" i="1"/>
  <c r="H616" i="1"/>
  <c r="G616" i="1"/>
  <c r="H625" i="1"/>
  <c r="G625" i="1"/>
  <c r="H631" i="1"/>
  <c r="G631" i="1"/>
  <c r="H649" i="1"/>
  <c r="G649" i="1"/>
  <c r="H658" i="1"/>
  <c r="G658" i="1"/>
  <c r="H667" i="1"/>
  <c r="G667" i="1"/>
  <c r="H676" i="1"/>
  <c r="G676" i="1"/>
  <c r="G685" i="1"/>
  <c r="H687" i="1"/>
  <c r="G687" i="1"/>
  <c r="G710" i="1"/>
  <c r="H710" i="1"/>
  <c r="G746" i="1"/>
  <c r="H746" i="1"/>
  <c r="G748" i="1"/>
  <c r="H748" i="1"/>
  <c r="G751" i="1"/>
  <c r="H751" i="1"/>
  <c r="H774" i="1"/>
  <c r="G774" i="1"/>
  <c r="G782" i="1"/>
  <c r="H782" i="1"/>
  <c r="G818" i="1"/>
  <c r="H818" i="1"/>
  <c r="G823" i="1"/>
  <c r="H823" i="1"/>
  <c r="G854" i="1"/>
  <c r="H854" i="1"/>
  <c r="G856" i="1"/>
  <c r="H856" i="1"/>
  <c r="G878" i="1"/>
  <c r="H878" i="1"/>
  <c r="G902" i="1"/>
  <c r="H902" i="1"/>
  <c r="G904" i="1"/>
  <c r="H904" i="1"/>
  <c r="G907" i="1"/>
  <c r="H907" i="1"/>
  <c r="G926" i="1"/>
  <c r="H926" i="1"/>
  <c r="G928" i="1"/>
  <c r="H928" i="1"/>
  <c r="G931" i="1"/>
  <c r="H931" i="1"/>
  <c r="G950" i="1"/>
  <c r="H950" i="1"/>
  <c r="G955" i="1"/>
  <c r="H955" i="1"/>
  <c r="G694" i="1"/>
  <c r="H696" i="1"/>
  <c r="G696" i="1"/>
  <c r="G706" i="1"/>
  <c r="H708" i="1"/>
  <c r="G708" i="1"/>
  <c r="G718" i="1"/>
  <c r="H720" i="1"/>
  <c r="G720" i="1"/>
  <c r="G730" i="1"/>
  <c r="H732" i="1"/>
  <c r="G732" i="1"/>
  <c r="G742" i="1"/>
  <c r="H747" i="1"/>
  <c r="H759" i="1"/>
  <c r="G766" i="1"/>
  <c r="H768" i="1"/>
  <c r="G768" i="1"/>
  <c r="G778" i="1"/>
  <c r="H780" i="1"/>
  <c r="G780" i="1"/>
  <c r="H795" i="1"/>
  <c r="H807" i="1"/>
  <c r="G814" i="1"/>
  <c r="H819" i="1"/>
  <c r="H831" i="1"/>
  <c r="G838" i="1"/>
  <c r="H843" i="1"/>
  <c r="G850" i="1"/>
  <c r="H855" i="1"/>
  <c r="G862" i="1"/>
  <c r="H864" i="1"/>
  <c r="G864" i="1"/>
  <c r="H867" i="1"/>
  <c r="G874" i="1"/>
  <c r="H876" i="1"/>
  <c r="G876" i="1"/>
  <c r="G886" i="1"/>
  <c r="H888" i="1"/>
  <c r="G888" i="1"/>
  <c r="H900" i="1"/>
  <c r="G900" i="1"/>
  <c r="H915" i="1"/>
  <c r="H927" i="1"/>
  <c r="G934" i="1"/>
  <c r="H936" i="1"/>
  <c r="G936" i="1"/>
  <c r="G946" i="1"/>
  <c r="H948" i="1"/>
  <c r="G948" i="1"/>
  <c r="G958" i="1"/>
  <c r="H960" i="1"/>
  <c r="G960" i="1"/>
  <c r="H972" i="1"/>
  <c r="G972" i="1"/>
  <c r="H1016" i="1"/>
  <c r="G1016" i="1"/>
  <c r="G1051" i="1"/>
  <c r="H1051" i="1"/>
  <c r="H1176" i="1"/>
  <c r="G1176" i="1"/>
  <c r="H1212" i="1"/>
  <c r="G1212" i="1"/>
  <c r="G688" i="1"/>
  <c r="G692" i="1"/>
  <c r="H692" i="1"/>
  <c r="G697" i="1"/>
  <c r="G704" i="1"/>
  <c r="H704" i="1"/>
  <c r="G709" i="1"/>
  <c r="G716" i="1"/>
  <c r="H716" i="1"/>
  <c r="G721" i="1"/>
  <c r="G728" i="1"/>
  <c r="H728" i="1"/>
  <c r="G740" i="1"/>
  <c r="H740" i="1"/>
  <c r="G752" i="1"/>
  <c r="H752" i="1"/>
  <c r="G754" i="1"/>
  <c r="H754" i="1"/>
  <c r="G764" i="1"/>
  <c r="H764" i="1"/>
  <c r="G769" i="1"/>
  <c r="G776" i="1"/>
  <c r="H776" i="1"/>
  <c r="G781" i="1"/>
  <c r="G788" i="1"/>
  <c r="H788" i="1"/>
  <c r="G790" i="1"/>
  <c r="H790" i="1"/>
  <c r="G800" i="1"/>
  <c r="H800" i="1"/>
  <c r="G802" i="1"/>
  <c r="H802" i="1"/>
  <c r="G812" i="1"/>
  <c r="H812" i="1"/>
  <c r="G817" i="1"/>
  <c r="G824" i="1"/>
  <c r="H824" i="1"/>
  <c r="G826" i="1"/>
  <c r="H826" i="1"/>
  <c r="G829" i="1"/>
  <c r="G836" i="1"/>
  <c r="H836" i="1"/>
  <c r="G841" i="1"/>
  <c r="G848" i="1"/>
  <c r="H848" i="1"/>
  <c r="G853" i="1"/>
  <c r="G860" i="1"/>
  <c r="H860" i="1"/>
  <c r="G865" i="1"/>
  <c r="G872" i="1"/>
  <c r="H872" i="1"/>
  <c r="G877" i="1"/>
  <c r="G884" i="1"/>
  <c r="H884" i="1"/>
  <c r="G889" i="1"/>
  <c r="G896" i="1"/>
  <c r="H896" i="1"/>
  <c r="G898" i="1"/>
  <c r="H898" i="1"/>
  <c r="G908" i="1"/>
  <c r="H908" i="1"/>
  <c r="G910" i="1"/>
  <c r="H910" i="1"/>
  <c r="G920" i="1"/>
  <c r="H920" i="1"/>
  <c r="G922" i="1"/>
  <c r="H922" i="1"/>
  <c r="G932" i="1"/>
  <c r="H932" i="1"/>
  <c r="G944" i="1"/>
  <c r="H944" i="1"/>
  <c r="G956" i="1"/>
  <c r="H956" i="1"/>
  <c r="G968" i="1"/>
  <c r="H968" i="1"/>
  <c r="G970" i="1"/>
  <c r="H970" i="1"/>
  <c r="G980" i="1"/>
  <c r="H980" i="1"/>
  <c r="G982" i="1"/>
  <c r="H982" i="1"/>
  <c r="H995" i="1"/>
  <c r="G995" i="1"/>
  <c r="G1003" i="1"/>
  <c r="H1003" i="1"/>
  <c r="G1021" i="1"/>
  <c r="H1021" i="1"/>
  <c r="H1029" i="1"/>
  <c r="G1029" i="1"/>
  <c r="H1035" i="1"/>
  <c r="G1035" i="1"/>
  <c r="H1041" i="1"/>
  <c r="G1041" i="1"/>
  <c r="H1170" i="1"/>
  <c r="G1170" i="1"/>
  <c r="H1206" i="1"/>
  <c r="G1206" i="1"/>
  <c r="H1314" i="1"/>
  <c r="G1314" i="1"/>
  <c r="H1412" i="1"/>
  <c r="G1412" i="1"/>
  <c r="H1417" i="1"/>
  <c r="G1417" i="1"/>
  <c r="G868" i="1"/>
  <c r="H873" i="1"/>
  <c r="G880" i="1"/>
  <c r="H882" i="1"/>
  <c r="G882" i="1"/>
  <c r="H897" i="1"/>
  <c r="H906" i="1"/>
  <c r="G906" i="1"/>
  <c r="H921" i="1"/>
  <c r="H930" i="1"/>
  <c r="G930" i="1"/>
  <c r="H942" i="1"/>
  <c r="G942" i="1"/>
  <c r="G952" i="1"/>
  <c r="H954" i="1"/>
  <c r="G954" i="1"/>
  <c r="H966" i="1"/>
  <c r="G966" i="1"/>
  <c r="H978" i="1"/>
  <c r="G978" i="1"/>
  <c r="G1022" i="1"/>
  <c r="G1132" i="1"/>
  <c r="G1150" i="1"/>
  <c r="H1158" i="1"/>
  <c r="G1158" i="1"/>
  <c r="H1194" i="1"/>
  <c r="G1194" i="1"/>
  <c r="H1302" i="1"/>
  <c r="G1302" i="1"/>
  <c r="H1104" i="1"/>
  <c r="G1104" i="1"/>
  <c r="H1110" i="1"/>
  <c r="G1110" i="1"/>
  <c r="H1116" i="1"/>
  <c r="G1116" i="1"/>
  <c r="H1122" i="1"/>
  <c r="G1122" i="1"/>
  <c r="G1126" i="1"/>
  <c r="H1126" i="1"/>
  <c r="H1218" i="1"/>
  <c r="G1218" i="1"/>
  <c r="H1224" i="1"/>
  <c r="G1224" i="1"/>
  <c r="H1230" i="1"/>
  <c r="G1230" i="1"/>
  <c r="H1236" i="1"/>
  <c r="G1236" i="1"/>
  <c r="H1242" i="1"/>
  <c r="G1242" i="1"/>
  <c r="H1248" i="1"/>
  <c r="G1248" i="1"/>
  <c r="H1254" i="1"/>
  <c r="G1254" i="1"/>
  <c r="H1260" i="1"/>
  <c r="G1260" i="1"/>
  <c r="H1266" i="1"/>
  <c r="G1266" i="1"/>
  <c r="H1272" i="1"/>
  <c r="G1272" i="1"/>
  <c r="H1278" i="1"/>
  <c r="G1278" i="1"/>
  <c r="H1284" i="1"/>
  <c r="G1284" i="1"/>
  <c r="H1290" i="1"/>
  <c r="G1290" i="1"/>
  <c r="H1296" i="1"/>
  <c r="G1296" i="1"/>
  <c r="G1000" i="1"/>
  <c r="H1000" i="1"/>
  <c r="H1068" i="1"/>
  <c r="G1068" i="1"/>
  <c r="H1074" i="1"/>
  <c r="G1074" i="1"/>
  <c r="H1080" i="1"/>
  <c r="G1080" i="1"/>
  <c r="H1086" i="1"/>
  <c r="G1086" i="1"/>
  <c r="H1092" i="1"/>
  <c r="G1092" i="1"/>
  <c r="H1155" i="1"/>
  <c r="G1155" i="1"/>
  <c r="H1161" i="1"/>
  <c r="G1161" i="1"/>
  <c r="H1167" i="1"/>
  <c r="G1167" i="1"/>
  <c r="H1173" i="1"/>
  <c r="G1173" i="1"/>
  <c r="H1179" i="1"/>
  <c r="G1179" i="1"/>
  <c r="H1185" i="1"/>
  <c r="G1185" i="1"/>
  <c r="H1191" i="1"/>
  <c r="G1191" i="1"/>
  <c r="H1197" i="1"/>
  <c r="G1197" i="1"/>
  <c r="H1203" i="1"/>
  <c r="G1203" i="1"/>
  <c r="H1209" i="1"/>
  <c r="G1209" i="1"/>
  <c r="H1430" i="1"/>
  <c r="G1430" i="1"/>
  <c r="H1101" i="1"/>
  <c r="G1101" i="1"/>
  <c r="H1107" i="1"/>
  <c r="G1107" i="1"/>
  <c r="H1113" i="1"/>
  <c r="G1113" i="1"/>
  <c r="H1119" i="1"/>
  <c r="G1119" i="1"/>
  <c r="H1221" i="1"/>
  <c r="G1221" i="1"/>
  <c r="H1227" i="1"/>
  <c r="G1227" i="1"/>
  <c r="H1233" i="1"/>
  <c r="G1233" i="1"/>
  <c r="H1239" i="1"/>
  <c r="G1239" i="1"/>
  <c r="H1245" i="1"/>
  <c r="G1245" i="1"/>
  <c r="H1251" i="1"/>
  <c r="G1251" i="1"/>
  <c r="H1257" i="1"/>
  <c r="G1257" i="1"/>
  <c r="H1263" i="1"/>
  <c r="G1263" i="1"/>
  <c r="H1269" i="1"/>
  <c r="G1269" i="1"/>
  <c r="H1275" i="1"/>
  <c r="G1275" i="1"/>
  <c r="H1281" i="1"/>
  <c r="G1281" i="1"/>
  <c r="H1287" i="1"/>
  <c r="G1287" i="1"/>
  <c r="H1293" i="1"/>
  <c r="G1293" i="1"/>
  <c r="H1308" i="1"/>
  <c r="G1308" i="1"/>
  <c r="H1047" i="1"/>
  <c r="G1047" i="1"/>
  <c r="H1053" i="1"/>
  <c r="G1053" i="1"/>
  <c r="H1059" i="1"/>
  <c r="G1059" i="1"/>
  <c r="G1120" i="1"/>
  <c r="H1128" i="1"/>
  <c r="G1128" i="1"/>
  <c r="H1134" i="1"/>
  <c r="G1134" i="1"/>
  <c r="H1140" i="1"/>
  <c r="G1140" i="1"/>
  <c r="H1146" i="1"/>
  <c r="G1146" i="1"/>
  <c r="G1168" i="1"/>
  <c r="G1174" i="1"/>
  <c r="G1180" i="1"/>
  <c r="G1186" i="1"/>
  <c r="G1192" i="1"/>
  <c r="G1198" i="1"/>
  <c r="G1204" i="1"/>
  <c r="G1210" i="1"/>
  <c r="G1219" i="1"/>
  <c r="G1225" i="1"/>
  <c r="G1231" i="1"/>
  <c r="G1237" i="1"/>
  <c r="H1324" i="1"/>
  <c r="G1324" i="1"/>
  <c r="H1340" i="1"/>
  <c r="G1340" i="1"/>
  <c r="H1345" i="1"/>
  <c r="G1345" i="1"/>
  <c r="H1358" i="1"/>
  <c r="G1358" i="1"/>
  <c r="H1363" i="1"/>
  <c r="G1363" i="1"/>
  <c r="H1381" i="1"/>
  <c r="G1381" i="1"/>
  <c r="H1394" i="1"/>
  <c r="G1394" i="1"/>
  <c r="H1399" i="1"/>
  <c r="G1399" i="1"/>
  <c r="G1486" i="1"/>
  <c r="H1486" i="1"/>
  <c r="H1565" i="1"/>
  <c r="G1565" i="1"/>
  <c r="G994" i="1"/>
  <c r="G1012" i="1"/>
  <c r="G1048" i="1"/>
  <c r="G1054" i="1"/>
  <c r="G1060" i="1"/>
  <c r="G1129" i="1"/>
  <c r="G1135" i="1"/>
  <c r="G1141" i="1"/>
  <c r="G1147" i="1"/>
  <c r="H1305" i="1"/>
  <c r="G1305" i="1"/>
  <c r="H1311" i="1"/>
  <c r="G1311" i="1"/>
  <c r="G1422" i="1"/>
  <c r="H1422" i="1"/>
  <c r="H1432" i="1"/>
  <c r="G1432" i="1"/>
  <c r="J1448" i="1"/>
  <c r="H1448" i="1"/>
  <c r="G1448" i="1"/>
  <c r="I1460" i="1"/>
  <c r="H1537" i="1"/>
  <c r="G1537" i="1"/>
  <c r="G1006" i="1"/>
  <c r="G1024" i="1"/>
  <c r="G1030" i="1"/>
  <c r="G1036" i="1"/>
  <c r="G1042" i="1"/>
  <c r="H1048" i="1"/>
  <c r="H1050" i="1"/>
  <c r="G1050" i="1"/>
  <c r="H1054" i="1"/>
  <c r="H1056" i="1"/>
  <c r="G1056" i="1"/>
  <c r="H1060" i="1"/>
  <c r="H1062" i="1"/>
  <c r="G1062" i="1"/>
  <c r="G1069" i="1"/>
  <c r="G1075" i="1"/>
  <c r="G1081" i="1"/>
  <c r="G1087" i="1"/>
  <c r="G1093" i="1"/>
  <c r="G1099" i="1"/>
  <c r="G1105" i="1"/>
  <c r="G1111" i="1"/>
  <c r="G1117" i="1"/>
  <c r="G1123" i="1"/>
  <c r="H1125" i="1"/>
  <c r="G1125" i="1"/>
  <c r="H1131" i="1"/>
  <c r="G1131" i="1"/>
  <c r="H1137" i="1"/>
  <c r="G1137" i="1"/>
  <c r="H1143" i="1"/>
  <c r="G1143" i="1"/>
  <c r="H1149" i="1"/>
  <c r="G1149" i="1"/>
  <c r="G1159" i="1"/>
  <c r="G1165" i="1"/>
  <c r="G1171" i="1"/>
  <c r="G1177" i="1"/>
  <c r="G1183" i="1"/>
  <c r="G1189" i="1"/>
  <c r="G1195" i="1"/>
  <c r="G1201" i="1"/>
  <c r="G1207" i="1"/>
  <c r="G1213" i="1"/>
  <c r="G1216" i="1"/>
  <c r="G1228" i="1"/>
  <c r="G1234" i="1"/>
  <c r="G1240" i="1"/>
  <c r="G1246" i="1"/>
  <c r="G1252" i="1"/>
  <c r="G1258" i="1"/>
  <c r="G1264" i="1"/>
  <c r="G1270" i="1"/>
  <c r="G1276" i="1"/>
  <c r="G1282" i="1"/>
  <c r="G1288" i="1"/>
  <c r="G1294" i="1"/>
  <c r="H1322" i="1"/>
  <c r="G1322" i="1"/>
  <c r="H1327" i="1"/>
  <c r="G1327" i="1"/>
  <c r="H1342" i="1"/>
  <c r="G1342" i="1"/>
  <c r="H1360" i="1"/>
  <c r="H1378" i="1"/>
  <c r="G1378" i="1"/>
  <c r="H1396" i="1"/>
  <c r="G1396" i="1"/>
  <c r="H1459" i="1"/>
  <c r="J1459" i="1"/>
  <c r="G1459" i="1"/>
  <c r="G1317" i="1"/>
  <c r="H1323" i="1"/>
  <c r="H1331" i="1"/>
  <c r="G1335" i="1"/>
  <c r="H1336" i="1"/>
  <c r="H1341" i="1"/>
  <c r="H1349" i="1"/>
  <c r="G1353" i="1"/>
  <c r="H1354" i="1"/>
  <c r="H1359" i="1"/>
  <c r="H1367" i="1"/>
  <c r="G1371" i="1"/>
  <c r="H1372" i="1"/>
  <c r="H1377" i="1"/>
  <c r="H1385" i="1"/>
  <c r="G1389" i="1"/>
  <c r="H1390" i="1"/>
  <c r="H1395" i="1"/>
  <c r="H1403" i="1"/>
  <c r="G1407" i="1"/>
  <c r="H1413" i="1"/>
  <c r="H1421" i="1"/>
  <c r="G1425" i="1"/>
  <c r="H1426" i="1"/>
  <c r="H1431" i="1"/>
  <c r="H1439" i="1"/>
  <c r="I1439" i="1" s="1"/>
  <c r="H1440" i="1"/>
  <c r="I1440" i="1" s="1"/>
  <c r="H1441" i="1"/>
  <c r="I1441" i="1" s="1"/>
  <c r="H1442" i="1"/>
  <c r="I1442" i="1" s="1"/>
  <c r="H1443" i="1"/>
  <c r="I1443" i="1" s="1"/>
  <c r="H1444" i="1"/>
  <c r="I1444" i="1" s="1"/>
  <c r="H1445" i="1"/>
  <c r="G1451" i="1"/>
  <c r="I1451" i="1" s="1"/>
  <c r="H1452" i="1"/>
  <c r="G1464" i="1"/>
  <c r="I1464" i="1" s="1"/>
  <c r="H1465" i="1"/>
  <c r="H1471" i="1"/>
  <c r="I1471" i="1" s="1"/>
  <c r="J1471" i="1"/>
  <c r="H1474" i="1"/>
  <c r="I1474" i="1" s="1"/>
  <c r="J1474" i="1"/>
  <c r="G1477" i="1"/>
  <c r="I1477" i="1" s="1"/>
  <c r="H1485" i="1"/>
  <c r="G1485" i="1"/>
  <c r="H1527" i="1"/>
  <c r="G1527" i="1"/>
  <c r="H1531" i="1"/>
  <c r="G1531" i="1"/>
  <c r="H1573" i="1"/>
  <c r="G1573" i="1"/>
  <c r="D299" i="4"/>
  <c r="F300" i="4"/>
  <c r="G1437" i="1"/>
  <c r="J1439" i="1"/>
  <c r="J1440" i="1"/>
  <c r="J1441" i="1"/>
  <c r="J1442" i="1"/>
  <c r="J1443" i="1"/>
  <c r="J1444" i="1"/>
  <c r="H1473" i="1"/>
  <c r="I1473" i="1" s="1"/>
  <c r="J1473" i="1"/>
  <c r="I1476" i="1"/>
  <c r="I1479" i="1"/>
  <c r="H1551" i="1"/>
  <c r="G1551" i="1"/>
  <c r="G1326" i="1"/>
  <c r="G1344" i="1"/>
  <c r="G1362" i="1"/>
  <c r="G1380" i="1"/>
  <c r="G1398" i="1"/>
  <c r="G1416" i="1"/>
  <c r="G1434" i="1"/>
  <c r="H1455" i="1"/>
  <c r="J1455" i="1"/>
  <c r="H1458" i="1"/>
  <c r="J1458" i="1"/>
  <c r="H1461" i="1"/>
  <c r="H1483" i="1"/>
  <c r="G1483" i="1"/>
  <c r="H1487" i="1"/>
  <c r="G1487" i="1"/>
  <c r="H1493" i="1"/>
  <c r="G1493" i="1"/>
  <c r="H1499" i="1"/>
  <c r="G1499" i="1"/>
  <c r="H1505" i="1"/>
  <c r="G1505" i="1"/>
  <c r="H1513" i="1"/>
  <c r="G1513" i="1"/>
  <c r="H1543" i="1"/>
  <c r="G1543" i="1"/>
  <c r="H1472" i="1"/>
  <c r="I1472" i="1" s="1"/>
  <c r="J1472" i="1"/>
  <c r="H1475" i="1"/>
  <c r="G1475" i="1"/>
  <c r="G1480" i="1"/>
  <c r="H1561" i="1"/>
  <c r="G1561" i="1"/>
  <c r="H1326" i="1"/>
  <c r="G1338" i="1"/>
  <c r="H1344" i="1"/>
  <c r="G1356" i="1"/>
  <c r="H1362" i="1"/>
  <c r="G1374" i="1"/>
  <c r="H1380" i="1"/>
  <c r="G1392" i="1"/>
  <c r="H1398" i="1"/>
  <c r="G1410" i="1"/>
  <c r="H1416" i="1"/>
  <c r="G1428" i="1"/>
  <c r="H1434" i="1"/>
  <c r="H1447" i="1"/>
  <c r="I1447" i="1" s="1"/>
  <c r="G1452" i="1"/>
  <c r="I1452" i="1" s="1"/>
  <c r="G1455" i="1"/>
  <c r="H1457" i="1"/>
  <c r="J1457" i="1"/>
  <c r="G1458" i="1"/>
  <c r="H1460" i="1"/>
  <c r="J1460" i="1"/>
  <c r="G1461" i="1"/>
  <c r="G1465" i="1"/>
  <c r="I1465" i="1" s="1"/>
  <c r="H1466" i="1"/>
  <c r="I1466" i="1" s="1"/>
  <c r="G1470" i="1"/>
  <c r="H1478" i="1"/>
  <c r="I1478" i="1" s="1"/>
  <c r="H1480" i="1"/>
  <c r="H1484" i="1"/>
  <c r="H1491" i="1"/>
  <c r="G1491" i="1"/>
  <c r="H1497" i="1"/>
  <c r="G1497" i="1"/>
  <c r="H1503" i="1"/>
  <c r="G1503" i="1"/>
  <c r="H1523" i="1"/>
  <c r="G1523" i="1"/>
  <c r="G1529" i="1"/>
  <c r="H1555" i="1"/>
  <c r="G1555" i="1"/>
  <c r="F29" i="4"/>
  <c r="D7" i="4"/>
  <c r="G1577" i="1"/>
  <c r="D139" i="4"/>
  <c r="F140" i="4"/>
  <c r="E163" i="4"/>
  <c r="D159" i="1" s="1"/>
  <c r="D363" i="4"/>
  <c r="F364" i="4"/>
  <c r="D196" i="4"/>
  <c r="F197" i="4"/>
  <c r="D224" i="4"/>
  <c r="F225" i="4"/>
  <c r="F180" i="5"/>
  <c r="D177" i="5"/>
  <c r="G292" i="9"/>
  <c r="F206" i="5"/>
  <c r="G1549" i="1"/>
  <c r="G1571" i="1"/>
  <c r="E124" i="4"/>
  <c r="D120" i="1" s="1"/>
  <c r="H120" i="1" s="1"/>
  <c r="D152" i="4"/>
  <c r="F153" i="4"/>
  <c r="D351" i="4"/>
  <c r="F352" i="4"/>
  <c r="D643" i="4"/>
  <c r="F416" i="4"/>
  <c r="D644" i="4"/>
  <c r="D484" i="4"/>
  <c r="F485" i="4"/>
  <c r="G1525" i="1"/>
  <c r="G1535" i="1"/>
  <c r="G1547" i="1"/>
  <c r="G1559" i="1"/>
  <c r="G1569" i="1"/>
  <c r="D50" i="4"/>
  <c r="F125" i="4"/>
  <c r="D311" i="4"/>
  <c r="D396" i="4"/>
  <c r="F397" i="4"/>
  <c r="F550" i="4"/>
  <c r="D529" i="4"/>
  <c r="D82" i="4"/>
  <c r="F83" i="4"/>
  <c r="D163" i="4"/>
  <c r="F164" i="4"/>
  <c r="D118" i="5"/>
  <c r="F119" i="5"/>
  <c r="G291" i="9"/>
  <c r="E291" i="9" s="1"/>
  <c r="B291" i="9" s="1"/>
  <c r="F190" i="5"/>
  <c r="D49" i="8"/>
  <c r="D421" i="4"/>
  <c r="E484" i="4"/>
  <c r="D478" i="1" s="1"/>
  <c r="D580" i="4"/>
  <c r="F581" i="4"/>
  <c r="G142" i="9"/>
  <c r="E142" i="9" s="1"/>
  <c r="B142" i="9" s="1"/>
  <c r="F603" i="4"/>
  <c r="D12" i="5"/>
  <c r="D7" i="5" s="1"/>
  <c r="G286" i="9"/>
  <c r="D87" i="5"/>
  <c r="F88" i="5"/>
  <c r="F135" i="5"/>
  <c r="D114" i="6"/>
  <c r="F115" i="6"/>
  <c r="D129" i="6"/>
  <c r="F130" i="6"/>
  <c r="D567" i="4"/>
  <c r="D593" i="4"/>
  <c r="F594" i="4"/>
  <c r="F8" i="5"/>
  <c r="H286" i="9"/>
  <c r="E87" i="5"/>
  <c r="D1065" i="1" s="1"/>
  <c r="E176" i="5"/>
  <c r="D238" i="5"/>
  <c r="D5" i="6"/>
  <c r="F6" i="6"/>
  <c r="E421" i="4"/>
  <c r="D459" i="4"/>
  <c r="D515" i="4"/>
  <c r="F516" i="4"/>
  <c r="E593" i="4"/>
  <c r="D587" i="1" s="1"/>
  <c r="F69" i="5"/>
  <c r="G287" i="9"/>
  <c r="E287" i="9" s="1"/>
  <c r="B287" i="9" s="1"/>
  <c r="F149" i="5"/>
  <c r="D146" i="5"/>
  <c r="D68" i="5" s="1"/>
  <c r="E5" i="6"/>
  <c r="D35" i="6"/>
  <c r="F36" i="6"/>
  <c r="E35" i="6"/>
  <c r="B55" i="9"/>
  <c r="E146" i="5"/>
  <c r="D1124" i="1" s="1"/>
  <c r="E26" i="9"/>
  <c r="B26" i="9" s="1"/>
  <c r="E32" i="9"/>
  <c r="B32" i="9" s="1"/>
  <c r="B49" i="9"/>
  <c r="B54" i="9"/>
  <c r="E68" i="9"/>
  <c r="B68" i="9" s="1"/>
  <c r="B111" i="9"/>
  <c r="B115" i="9"/>
  <c r="B129" i="9"/>
  <c r="B133" i="9"/>
  <c r="B48" i="9"/>
  <c r="E62" i="9"/>
  <c r="B62" i="9" s="1"/>
  <c r="B93" i="9"/>
  <c r="B31" i="9"/>
  <c r="B36" i="9"/>
  <c r="E50" i="9"/>
  <c r="B50" i="9" s="1"/>
  <c r="B67" i="9"/>
  <c r="B125" i="9"/>
  <c r="E145" i="9"/>
  <c r="B145" i="9" s="1"/>
  <c r="F242" i="9"/>
  <c r="B242" i="9" s="1"/>
  <c r="F254" i="9"/>
  <c r="B254" i="9" s="1"/>
  <c r="F266" i="9"/>
  <c r="B266" i="9" s="1"/>
  <c r="E91" i="9"/>
  <c r="B91" i="9" s="1"/>
  <c r="E109" i="9"/>
  <c r="B109" i="9" s="1"/>
  <c r="F217" i="9"/>
  <c r="B217" i="9" s="1"/>
  <c r="F223" i="9"/>
  <c r="B223" i="9" s="1"/>
  <c r="B271" i="9"/>
  <c r="E85" i="9"/>
  <c r="B85" i="9" s="1"/>
  <c r="E103" i="9"/>
  <c r="B103" i="9" s="1"/>
  <c r="E121" i="9"/>
  <c r="B121" i="9" s="1"/>
  <c r="E139" i="9"/>
  <c r="B139" i="9" s="1"/>
  <c r="B228" i="9"/>
  <c r="B234" i="9"/>
  <c r="B240" i="9"/>
  <c r="B246" i="9"/>
  <c r="B252" i="9"/>
  <c r="B258" i="9"/>
  <c r="B264" i="9"/>
  <c r="B270" i="9"/>
  <c r="E280" i="9"/>
  <c r="B280" i="9" s="1"/>
  <c r="F245" i="5" l="1"/>
  <c r="E237" i="5"/>
  <c r="E175" i="5" s="1"/>
  <c r="D1152" i="1" s="1"/>
  <c r="E292" i="9"/>
  <c r="B292" i="9" s="1"/>
  <c r="E286" i="9"/>
  <c r="B286" i="9" s="1"/>
  <c r="E7" i="5"/>
  <c r="I20" i="3" s="1"/>
  <c r="I1457" i="1"/>
  <c r="H29" i="3"/>
  <c r="C1436" i="1"/>
  <c r="G297" i="9"/>
  <c r="E297" i="9" s="1"/>
  <c r="B297" i="9" s="1"/>
  <c r="H1453" i="1"/>
  <c r="G1453" i="1"/>
  <c r="I29" i="3"/>
  <c r="D1436" i="1"/>
  <c r="G1348" i="1"/>
  <c r="G1393" i="1"/>
  <c r="H1376" i="1"/>
  <c r="G1383" i="1"/>
  <c r="H1383" i="1"/>
  <c r="G1384" i="1"/>
  <c r="F89" i="6"/>
  <c r="I27" i="3"/>
  <c r="D1408" i="1"/>
  <c r="E298" i="4"/>
  <c r="D293" i="1" s="1"/>
  <c r="D294" i="1"/>
  <c r="G55" i="1"/>
  <c r="D345" i="1"/>
  <c r="F215" i="4"/>
  <c r="G211" i="1"/>
  <c r="G1369" i="1"/>
  <c r="H1369" i="1"/>
  <c r="H1235" i="1"/>
  <c r="G1235" i="1"/>
  <c r="C1222" i="1"/>
  <c r="H645" i="1"/>
  <c r="G645" i="1"/>
  <c r="H412" i="1"/>
  <c r="C259" i="1"/>
  <c r="F263" i="4"/>
  <c r="G260" i="1"/>
  <c r="G165" i="1"/>
  <c r="H165" i="1"/>
  <c r="H21" i="3"/>
  <c r="C1046" i="1"/>
  <c r="F50" i="4"/>
  <c r="C46" i="1"/>
  <c r="F351" i="4"/>
  <c r="D350" i="4"/>
  <c r="C346" i="1"/>
  <c r="F35" i="6"/>
  <c r="H25" i="3"/>
  <c r="C1329" i="1"/>
  <c r="E420" i="4"/>
  <c r="D415" i="1"/>
  <c r="F87" i="5"/>
  <c r="C1065" i="1"/>
  <c r="F580" i="4"/>
  <c r="C574" i="1"/>
  <c r="F82" i="4"/>
  <c r="C78" i="1"/>
  <c r="F224" i="4"/>
  <c r="C220" i="1"/>
  <c r="I1455" i="1"/>
  <c r="E6" i="4"/>
  <c r="B191" i="9"/>
  <c r="D528" i="4"/>
  <c r="F529" i="4"/>
  <c r="C523" i="1"/>
  <c r="F146" i="5"/>
  <c r="C1124" i="1"/>
  <c r="H24" i="3"/>
  <c r="D141" i="6"/>
  <c r="F5" i="6"/>
  <c r="C1299" i="1"/>
  <c r="D6" i="5"/>
  <c r="H20" i="3"/>
  <c r="C985" i="1"/>
  <c r="F12" i="5"/>
  <c r="C990" i="1"/>
  <c r="D420" i="4"/>
  <c r="F421" i="4"/>
  <c r="C415" i="1"/>
  <c r="F118" i="5"/>
  <c r="C1096" i="1"/>
  <c r="F484" i="4"/>
  <c r="C478" i="1"/>
  <c r="F196" i="4"/>
  <c r="C192" i="1"/>
  <c r="F139" i="4"/>
  <c r="C135" i="1"/>
  <c r="I1448" i="1"/>
  <c r="H1481" i="1"/>
  <c r="G1481" i="1"/>
  <c r="I1456" i="1"/>
  <c r="F129" i="6"/>
  <c r="C1423" i="1"/>
  <c r="I25" i="3"/>
  <c r="D1329" i="1"/>
  <c r="D237" i="5"/>
  <c r="F238" i="5"/>
  <c r="C1215" i="1"/>
  <c r="H27" i="3"/>
  <c r="F114" i="6"/>
  <c r="C1408" i="1"/>
  <c r="F644" i="4"/>
  <c r="C638" i="1"/>
  <c r="H20" i="9"/>
  <c r="G20" i="9"/>
  <c r="F152" i="4"/>
  <c r="D151" i="4"/>
  <c r="C148" i="1"/>
  <c r="G289" i="9"/>
  <c r="E289" i="9" s="1"/>
  <c r="B289" i="9" s="1"/>
  <c r="F177" i="5"/>
  <c r="D176" i="5"/>
  <c r="C1154" i="1"/>
  <c r="E68" i="5"/>
  <c r="F68" i="5" s="1"/>
  <c r="I1458" i="1"/>
  <c r="I1459" i="1"/>
  <c r="I34" i="3"/>
  <c r="C1517" i="1"/>
  <c r="E141" i="6"/>
  <c r="I24" i="3"/>
  <c r="D1299" i="1"/>
  <c r="F515" i="4"/>
  <c r="C509" i="1"/>
  <c r="I22" i="3"/>
  <c r="D1153" i="1"/>
  <c r="F593" i="4"/>
  <c r="C587" i="1"/>
  <c r="D43" i="8"/>
  <c r="C1524" i="1"/>
  <c r="F163" i="4"/>
  <c r="C159" i="1"/>
  <c r="F396" i="4"/>
  <c r="C391" i="1"/>
  <c r="E528" i="4"/>
  <c r="E151" i="4"/>
  <c r="F459" i="4"/>
  <c r="C453" i="1"/>
  <c r="F567" i="4"/>
  <c r="C561" i="1"/>
  <c r="F311" i="4"/>
  <c r="C306" i="1"/>
  <c r="F643" i="4"/>
  <c r="C637" i="1"/>
  <c r="F363" i="4"/>
  <c r="C358" i="1"/>
  <c r="D6" i="4"/>
  <c r="F7" i="4"/>
  <c r="C3" i="1"/>
  <c r="F299" i="4"/>
  <c r="D298" i="4"/>
  <c r="C294" i="1"/>
  <c r="F212" i="9"/>
  <c r="G120" i="1"/>
  <c r="I23" i="3" l="1"/>
  <c r="D1214" i="1"/>
  <c r="F7" i="5"/>
  <c r="D985" i="1"/>
  <c r="G985" i="1" s="1"/>
  <c r="E6" i="5"/>
  <c r="F6" i="5" s="1"/>
  <c r="E296" i="9"/>
  <c r="I10" i="3" s="1"/>
  <c r="G1436" i="1"/>
  <c r="H1436" i="1"/>
  <c r="E408" i="4"/>
  <c r="D403" i="1" s="1"/>
  <c r="E407" i="4"/>
  <c r="D402" i="1" s="1"/>
  <c r="E20" i="9"/>
  <c r="G1222" i="1"/>
  <c r="H1222" i="1"/>
  <c r="G259" i="1"/>
  <c r="H259" i="1"/>
  <c r="G306" i="1"/>
  <c r="H306" i="1"/>
  <c r="E289" i="4"/>
  <c r="E290" i="4" s="1"/>
  <c r="D286" i="1" s="1"/>
  <c r="I17" i="3"/>
  <c r="D147" i="1"/>
  <c r="G192" i="1"/>
  <c r="H192" i="1"/>
  <c r="I35" i="3"/>
  <c r="C1518" i="1"/>
  <c r="G294" i="9"/>
  <c r="E294" i="9" s="1"/>
  <c r="I28" i="3"/>
  <c r="D1435" i="1"/>
  <c r="H148" i="1"/>
  <c r="G148" i="1"/>
  <c r="G1154" i="1"/>
  <c r="H1154" i="1"/>
  <c r="H1299" i="1"/>
  <c r="G1299" i="1"/>
  <c r="G1329" i="1"/>
  <c r="H1329" i="1"/>
  <c r="H637" i="1"/>
  <c r="G637" i="1"/>
  <c r="H453" i="1"/>
  <c r="G453" i="1"/>
  <c r="G159" i="1"/>
  <c r="H159" i="1"/>
  <c r="G295" i="9"/>
  <c r="E295" i="9" s="1"/>
  <c r="B295" i="9" s="1"/>
  <c r="D175" i="5"/>
  <c r="G276" i="9" s="1"/>
  <c r="F176" i="5"/>
  <c r="H22" i="3"/>
  <c r="C1153" i="1"/>
  <c r="B20" i="9"/>
  <c r="E19" i="9"/>
  <c r="G1423" i="1"/>
  <c r="H1423" i="1"/>
  <c r="G135" i="1"/>
  <c r="H135" i="1"/>
  <c r="G1096" i="1"/>
  <c r="H1096" i="1"/>
  <c r="H523" i="1"/>
  <c r="G523" i="1"/>
  <c r="G3" i="1"/>
  <c r="H3" i="1"/>
  <c r="K1432" i="9"/>
  <c r="H1215" i="1"/>
  <c r="G1215" i="1"/>
  <c r="F141" i="6"/>
  <c r="H28" i="3"/>
  <c r="C1435" i="1"/>
  <c r="H220" i="1"/>
  <c r="G220" i="1"/>
  <c r="H1065" i="1"/>
  <c r="G1065" i="1"/>
  <c r="F237" i="5"/>
  <c r="H23" i="3"/>
  <c r="C1214" i="1"/>
  <c r="C984" i="1"/>
  <c r="G299" i="9"/>
  <c r="E299" i="9" s="1"/>
  <c r="G78" i="1"/>
  <c r="H78" i="1"/>
  <c r="F350" i="4"/>
  <c r="D408" i="4"/>
  <c r="C345" i="1"/>
  <c r="G294" i="1"/>
  <c r="H294" i="1"/>
  <c r="H358" i="1"/>
  <c r="G358" i="1"/>
  <c r="H561" i="1"/>
  <c r="G561" i="1"/>
  <c r="G391" i="1"/>
  <c r="H391" i="1"/>
  <c r="G587" i="1"/>
  <c r="H587" i="1"/>
  <c r="H1517" i="1"/>
  <c r="G1517" i="1"/>
  <c r="H11" i="3"/>
  <c r="I21" i="3"/>
  <c r="D1046" i="1"/>
  <c r="G1046" i="1" s="1"/>
  <c r="D289" i="4"/>
  <c r="D290" i="4" s="1"/>
  <c r="F151" i="4"/>
  <c r="H17" i="3"/>
  <c r="C147" i="1"/>
  <c r="G1408" i="1"/>
  <c r="H1408" i="1"/>
  <c r="H478" i="1"/>
  <c r="G478" i="1"/>
  <c r="D635" i="4"/>
  <c r="F420" i="4"/>
  <c r="C414" i="1"/>
  <c r="H1124" i="1"/>
  <c r="G1124" i="1"/>
  <c r="E635" i="4"/>
  <c r="D629" i="1" s="1"/>
  <c r="D414" i="1"/>
  <c r="H638" i="1"/>
  <c r="G638" i="1"/>
  <c r="G415" i="1"/>
  <c r="H415" i="1"/>
  <c r="D636" i="4"/>
  <c r="F528" i="4"/>
  <c r="C522" i="1"/>
  <c r="H346" i="1"/>
  <c r="G346" i="1"/>
  <c r="B212" i="9"/>
  <c r="H509" i="1"/>
  <c r="G509" i="1"/>
  <c r="H990" i="1"/>
  <c r="G990" i="1"/>
  <c r="E412" i="4"/>
  <c r="I16" i="3"/>
  <c r="D2" i="1"/>
  <c r="H574" i="1"/>
  <c r="G574" i="1"/>
  <c r="H46" i="1"/>
  <c r="G46" i="1"/>
  <c r="G1524" i="1"/>
  <c r="H1524" i="1"/>
  <c r="F6" i="4"/>
  <c r="H16" i="3"/>
  <c r="D412" i="4"/>
  <c r="C2" i="1"/>
  <c r="E636" i="4"/>
  <c r="D630" i="1" s="1"/>
  <c r="D522" i="1"/>
  <c r="D407" i="4"/>
  <c r="F298" i="4"/>
  <c r="C293" i="1"/>
  <c r="H1046" i="1" l="1"/>
  <c r="D984" i="1"/>
  <c r="H8" i="3" s="1"/>
  <c r="H276" i="9"/>
  <c r="E276" i="9" s="1"/>
  <c r="B276" i="9" s="1"/>
  <c r="H985" i="1"/>
  <c r="H9" i="3"/>
  <c r="K3" i="9" s="1"/>
  <c r="F636" i="4"/>
  <c r="C630" i="1"/>
  <c r="G147" i="1"/>
  <c r="H147" i="1"/>
  <c r="N3" i="9"/>
  <c r="D639" i="4"/>
  <c r="F412" i="4"/>
  <c r="C407" i="1"/>
  <c r="F290" i="4"/>
  <c r="C286" i="1"/>
  <c r="E639" i="4"/>
  <c r="D407" i="1"/>
  <c r="F635" i="4"/>
  <c r="C629" i="1"/>
  <c r="G1214" i="1"/>
  <c r="H1214" i="1"/>
  <c r="F175" i="5"/>
  <c r="C1152" i="1"/>
  <c r="B299" i="9"/>
  <c r="E298" i="9"/>
  <c r="H1435" i="1"/>
  <c r="G1435" i="1"/>
  <c r="E293" i="9"/>
  <c r="I11" i="3" s="1"/>
  <c r="B294" i="9"/>
  <c r="D413" i="4"/>
  <c r="D414" i="4" s="1"/>
  <c r="D291" i="4"/>
  <c r="F289" i="4"/>
  <c r="C285" i="1"/>
  <c r="G345" i="1"/>
  <c r="H345" i="1"/>
  <c r="H1518" i="1"/>
  <c r="G1518" i="1"/>
  <c r="E291" i="4"/>
  <c r="D287" i="1" s="1"/>
  <c r="E413" i="4"/>
  <c r="E414" i="4" s="1"/>
  <c r="D409" i="1" s="1"/>
  <c r="D285" i="1"/>
  <c r="G293" i="1"/>
  <c r="H293" i="1"/>
  <c r="H522" i="1"/>
  <c r="G522" i="1"/>
  <c r="F408" i="4"/>
  <c r="C403" i="1"/>
  <c r="G1153" i="1"/>
  <c r="H1153" i="1"/>
  <c r="F407" i="4"/>
  <c r="C402" i="1"/>
  <c r="G2" i="1"/>
  <c r="H2" i="1"/>
  <c r="G414" i="1"/>
  <c r="H414" i="1"/>
  <c r="G282" i="9"/>
  <c r="E282" i="9" s="1"/>
  <c r="B282" i="9" s="1"/>
  <c r="G984" i="1" l="1"/>
  <c r="H984" i="1"/>
  <c r="I9" i="3"/>
  <c r="M3" i="9"/>
  <c r="D415" i="4"/>
  <c r="D640" i="4"/>
  <c r="F413" i="4"/>
  <c r="C408" i="1"/>
  <c r="G407" i="1"/>
  <c r="H407" i="1"/>
  <c r="H1152" i="1"/>
  <c r="G1152" i="1"/>
  <c r="F414" i="4"/>
  <c r="C409" i="1"/>
  <c r="H630" i="1"/>
  <c r="G630" i="1"/>
  <c r="G285" i="1"/>
  <c r="H285" i="1"/>
  <c r="D633" i="1"/>
  <c r="F639" i="4"/>
  <c r="C633" i="1"/>
  <c r="H286" i="1"/>
  <c r="G286" i="1"/>
  <c r="E275" i="9"/>
  <c r="I8" i="3" s="1"/>
  <c r="E415" i="4"/>
  <c r="D410" i="1" s="1"/>
  <c r="E640" i="4"/>
  <c r="E641" i="4" s="1"/>
  <c r="D408" i="1"/>
  <c r="G402" i="1"/>
  <c r="H402" i="1"/>
  <c r="G403" i="1"/>
  <c r="H403" i="1"/>
  <c r="F291" i="4"/>
  <c r="C287" i="1"/>
  <c r="H629" i="1"/>
  <c r="G629" i="1"/>
  <c r="D635" i="1" l="1"/>
  <c r="G409" i="1"/>
  <c r="H409" i="1"/>
  <c r="H408" i="1"/>
  <c r="G408" i="1"/>
  <c r="G633" i="1"/>
  <c r="H633" i="1"/>
  <c r="F415" i="4"/>
  <c r="C410" i="1"/>
  <c r="F640" i="4"/>
  <c r="D642" i="4"/>
  <c r="C634" i="1"/>
  <c r="H287" i="1"/>
  <c r="G287" i="1"/>
  <c r="E642" i="4"/>
  <c r="D634" i="1"/>
  <c r="D641" i="4"/>
  <c r="F642" i="4" l="1"/>
  <c r="D646" i="4"/>
  <c r="C636" i="1"/>
  <c r="H410" i="1"/>
  <c r="G410" i="1"/>
  <c r="E646" i="4"/>
  <c r="D636" i="1"/>
  <c r="D645" i="4"/>
  <c r="F641" i="4"/>
  <c r="C635" i="1"/>
  <c r="H634" i="1"/>
  <c r="G634" i="1"/>
  <c r="E645" i="4"/>
  <c r="I19" i="3" l="1"/>
  <c r="D640" i="1"/>
  <c r="G635" i="1"/>
  <c r="H635" i="1"/>
  <c r="H7" i="3"/>
  <c r="H636" i="1"/>
  <c r="G636" i="1"/>
  <c r="H18" i="3"/>
  <c r="F645" i="4"/>
  <c r="C639" i="1"/>
  <c r="F646" i="4"/>
  <c r="H19" i="3"/>
  <c r="C640" i="1"/>
  <c r="I18" i="3"/>
  <c r="D639" i="1"/>
  <c r="H639" i="1" l="1"/>
  <c r="G639" i="1"/>
  <c r="J3" i="9"/>
  <c r="I7" i="3"/>
  <c r="H640" i="1"/>
  <c r="G640" i="1"/>
  <c r="L272" i="9" l="1"/>
  <c r="G18" i="9"/>
  <c r="M272" i="9"/>
  <c r="H18" i="9"/>
  <c r="K7" i="9"/>
  <c r="I12" i="9"/>
  <c r="I7" i="9"/>
  <c r="J10" i="9"/>
  <c r="K6" i="9"/>
  <c r="G17" i="9"/>
  <c r="M15" i="9"/>
  <c r="M16" i="9"/>
  <c r="L16" i="9"/>
  <c r="J17" i="9"/>
  <c r="J12" i="9"/>
  <c r="H15" i="9"/>
  <c r="J6" i="9"/>
  <c r="K8" i="9"/>
  <c r="I9" i="9"/>
  <c r="J5" i="9"/>
  <c r="K9" i="9"/>
  <c r="I5" i="9"/>
  <c r="J7" i="9"/>
  <c r="K10" i="9"/>
  <c r="K5" i="9"/>
  <c r="G15" i="9"/>
  <c r="H16" i="9"/>
  <c r="I17" i="9"/>
  <c r="H17" i="9"/>
  <c r="K13" i="9"/>
  <c r="I6" i="9"/>
  <c r="I13" i="9"/>
  <c r="J9" i="9"/>
  <c r="K12" i="9"/>
  <c r="I11" i="9"/>
  <c r="J13" i="9"/>
  <c r="J8" i="9"/>
  <c r="K11" i="9"/>
  <c r="G16" i="9"/>
  <c r="L15" i="9"/>
  <c r="I8" i="9"/>
  <c r="J11" i="9"/>
  <c r="F16" i="9" l="1"/>
  <c r="E13" i="9"/>
  <c r="B13" i="9" s="1"/>
  <c r="E10" i="9"/>
  <c r="B10" i="9" s="1"/>
  <c r="E8" i="9"/>
  <c r="B8" i="9" s="1"/>
  <c r="E11" i="9"/>
  <c r="B11" i="9" s="1"/>
  <c r="E5" i="9"/>
  <c r="B5" i="9" s="1"/>
  <c r="E16" i="9"/>
  <c r="F272" i="9"/>
  <c r="B272" i="9" s="1"/>
  <c r="E18" i="9"/>
  <c r="B18" i="9" s="1"/>
  <c r="E6" i="9"/>
  <c r="B6" i="9" s="1"/>
  <c r="E9" i="9"/>
  <c r="B9" i="9" s="1"/>
  <c r="E12" i="9"/>
  <c r="B12" i="9" s="1"/>
  <c r="F15" i="9"/>
  <c r="E17" i="9"/>
  <c r="B17" i="9" s="1"/>
  <c r="E15" i="9"/>
  <c r="E7" i="9"/>
  <c r="B7" i="9" s="1"/>
  <c r="B16" i="9" l="1"/>
  <c r="F14" i="9"/>
  <c r="F19" i="9"/>
  <c r="B15" i="9"/>
  <c r="E14" i="9"/>
  <c r="E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<sst xmlns="http://schemas.openxmlformats.org/spreadsheetml/2006/main" count="4313" uniqueCount="3394">
  <si>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</si>
  <si>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</si>
  <si>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</si>
  <si>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</si>
  <si>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</si>
  <si>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</si>
  <si>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</si>
  <si>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</si>
  <si>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</si>
  <si>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</si>
  <si>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</si>
  <si>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</si>
  <si>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</si>
  <si>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</si>
  <si>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</si>
  <si>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</si>
  <si>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</si>
  <si>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</si>
  <si>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</si>
  <si>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</si>
  <si>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</si>
  <si>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</si>
  <si>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</si>
  <si>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</si>
  <si>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</si>
  <si>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</si>
  <si>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</si>
  <si>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</si>
  <si>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</si>
  <si>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</si>
  <si>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</si>
  <si>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PRIMORSKO-GORANSKA ŽUPANIJA</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</si>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</sst>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diagonal/>
    </border>
    <border>
      <left style="thin">
        <color indexed="64"/>
      </left>
      <right style="thin">
        <color indexed="64"/>
      </right>
      <top/>
      <bottom style="thin">
        <color indexed="22"/>
      </bottom>
      <diagonal/>
    </border>
    <border>
      <left style="thin">
        <color indexed="64"/>
      </left>
      <right style="thin">
        <color indexed="64"/>
      </right>
      <top style="thin">
        <color indexed="22"/>
      </top>
      <bottom style="thin">
        <color indexed="64"/>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3" fontId="72" fillId="0" borderId="107" xfId="0" applyNumberFormat="1" applyFont="1" applyFill="1" applyBorder="1" applyAlignment="1" applyProtection="1">
      <alignment horizontal="right" vertical="top" shrinkToFit="1"/>
      <protection locked="0"/>
    </xf>
    <xf numFmtId="3" fontId="72" fillId="0" borderId="108" xfId="0" applyNumberFormat="1" applyFont="1" applyFill="1" applyBorder="1" applyAlignment="1" applyProtection="1">
      <alignment horizontal="right" vertical="top" shrinkToFit="1"/>
      <protection locked="0"/>
    </xf>
    <xf numFmtId="3" fontId="72" fillId="0" borderId="109" xfId="0" applyNumberFormat="1" applyFont="1" applyFill="1" applyBorder="1" applyAlignment="1" applyProtection="1">
      <alignment horizontal="right" vertical="top" shrinkToFit="1"/>
      <protection locked="0"/>
    </xf>
    <xf numFmtId="3" fontId="72" fillId="0" borderId="110" xfId="0" applyNumberFormat="1" applyFont="1" applyFill="1" applyBorder="1" applyAlignment="1" applyProtection="1">
      <alignment horizontal="right" vertical="top" shrinkToFit="1"/>
      <protection locked="0"/>
    </xf>
    <xf numFmtId="3" fontId="72" fillId="0" borderId="111" xfId="0" applyNumberFormat="1" applyFont="1" applyFill="1" applyBorder="1" applyAlignment="1" applyProtection="1">
      <alignment horizontal="right" vertical="center" shrinkToFit="1"/>
      <protection locked="0"/>
    </xf>
    <xf numFmtId="3" fontId="72" fillId="0" borderId="112" xfId="0" applyNumberFormat="1" applyFont="1" applyFill="1" applyBorder="1" applyAlignment="1" applyProtection="1">
      <alignment horizontal="right" vertical="center" shrinkToFit="1"/>
      <protection locked="0"/>
    </xf>
    <xf numFmtId="4" fontId="6" fillId="0" borderId="40"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01">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388930739</v>
      </c>
      <c r="D2" s="6">
        <f>'PR-RAS'!E6</f>
        <v>429372041.19999999</v>
      </c>
      <c r="E2" s="6">
        <v>0</v>
      </c>
      <c r="F2" s="6">
        <v>0</v>
      </c>
      <c r="G2" s="7">
        <f t="shared" ref="G2:G264" si="0">(B2/1000)*(C2*1+D2*2)</f>
        <v>1247674.8214</v>
      </c>
      <c r="H2" s="7">
        <f t="shared" ref="H2:H264" si="1">ABS(C2-ROUND(C2,0))+ABS(D2-ROUND(D2,0))</f>
        <v>0.19999998807907104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235171779</v>
      </c>
      <c r="D3" s="1">
        <f>'PR-RAS'!E7</f>
        <v>288979238.46000004</v>
      </c>
      <c r="E3" s="1">
        <v>0</v>
      </c>
      <c r="F3" s="1">
        <v>0</v>
      </c>
      <c r="G3" s="2">
        <f t="shared" si="0"/>
        <v>1626260.5118400003</v>
      </c>
      <c r="H3" s="2">
        <f t="shared" si="1"/>
        <v>0.46000003814697266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212506800</v>
      </c>
      <c r="D4" s="1">
        <f>'PR-RAS'!E8</f>
        <v>265381668.05000001</v>
      </c>
      <c r="E4" s="1">
        <v>0</v>
      </c>
      <c r="F4" s="1">
        <v>0</v>
      </c>
      <c r="G4" s="2">
        <f t="shared" si="0"/>
        <v>2229810.4083000002</v>
      </c>
      <c r="H4" s="2">
        <f t="shared" si="1"/>
        <v>5.0000011920928955E-2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170019149</v>
      </c>
      <c r="D5" s="1">
        <f>'PR-RAS'!E9</f>
        <v>210572175.87</v>
      </c>
      <c r="E5" s="1">
        <v>0</v>
      </c>
      <c r="F5" s="1">
        <v>0</v>
      </c>
      <c r="G5" s="2">
        <f t="shared" si="0"/>
        <v>2364654.0029600002</v>
      </c>
      <c r="H5" s="2">
        <f t="shared" si="1"/>
        <v>0.12999999523162842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20421869</v>
      </c>
      <c r="D6" s="1">
        <f>'PR-RAS'!E10</f>
        <v>23564305.449999999</v>
      </c>
      <c r="E6" s="1">
        <v>0</v>
      </c>
      <c r="F6" s="1">
        <v>0</v>
      </c>
      <c r="G6" s="2">
        <f t="shared" si="0"/>
        <v>337752.39950000006</v>
      </c>
      <c r="H6" s="2">
        <f t="shared" si="1"/>
        <v>0.44999999925494194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15209292</v>
      </c>
      <c r="D7" s="1">
        <f>'PR-RAS'!E11</f>
        <v>17297254.66</v>
      </c>
      <c r="E7" s="1">
        <v>0</v>
      </c>
      <c r="F7" s="1">
        <v>0</v>
      </c>
      <c r="G7" s="2">
        <f t="shared" si="0"/>
        <v>298822.80791999999</v>
      </c>
      <c r="H7" s="2">
        <f t="shared" si="1"/>
        <v>0.33999999985098839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23133193</v>
      </c>
      <c r="D8" s="1">
        <f>'PR-RAS'!E12</f>
        <v>27516461.850000001</v>
      </c>
      <c r="E8" s="1">
        <v>0</v>
      </c>
      <c r="F8" s="1">
        <v>0</v>
      </c>
      <c r="G8" s="2">
        <f t="shared" si="0"/>
        <v>547162.81689999998</v>
      </c>
      <c r="H8" s="2">
        <f t="shared" si="1"/>
        <v>0.14999999850988388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8834883</v>
      </c>
      <c r="D9" s="1">
        <f>'PR-RAS'!E13</f>
        <v>8710063.3000000007</v>
      </c>
      <c r="E9" s="1">
        <v>0</v>
      </c>
      <c r="F9" s="1">
        <v>0</v>
      </c>
      <c r="G9" s="2">
        <f t="shared" si="0"/>
        <v>210040.07680000001</v>
      </c>
      <c r="H9" s="2">
        <f t="shared" si="1"/>
        <v>0.30000000074505806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771975</v>
      </c>
      <c r="D10" s="1">
        <f>'PR-RAS'!E14</f>
        <v>1116818.1599999999</v>
      </c>
      <c r="E10" s="1">
        <v>0</v>
      </c>
      <c r="F10" s="1">
        <v>0</v>
      </c>
      <c r="G10" s="2">
        <f t="shared" si="0"/>
        <v>27050.501879999996</v>
      </c>
      <c r="H10" s="2">
        <f t="shared" si="1"/>
        <v>0.15999999991618097</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25883561</v>
      </c>
      <c r="D11" s="1">
        <f>'PR-RAS'!E15</f>
        <v>23395411.239999998</v>
      </c>
      <c r="E11" s="1">
        <v>0</v>
      </c>
      <c r="F11" s="1">
        <v>0</v>
      </c>
      <c r="G11" s="2">
        <f t="shared" si="0"/>
        <v>726743.83479999995</v>
      </c>
      <c r="H11" s="2">
        <f t="shared" si="1"/>
        <v>0.23999999836087227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937432</v>
      </c>
      <c r="D19" s="1">
        <f>'PR-RAS'!E23</f>
        <v>1045146.71</v>
      </c>
      <c r="E19" s="1">
        <v>0</v>
      </c>
      <c r="F19" s="1">
        <v>0</v>
      </c>
      <c r="G19" s="2">
        <f t="shared" si="0"/>
        <v>54499.057559999994</v>
      </c>
      <c r="H19" s="2">
        <f t="shared" si="1"/>
        <v>0.2900000000372529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937432</v>
      </c>
      <c r="D21" s="1">
        <f>'PR-RAS'!E25</f>
        <v>1045146.71</v>
      </c>
      <c r="E21" s="1">
        <v>0</v>
      </c>
      <c r="F21" s="1">
        <v>0</v>
      </c>
      <c r="G21" s="2">
        <f t="shared" si="0"/>
        <v>60554.508399999999</v>
      </c>
      <c r="H21" s="2">
        <f t="shared" si="1"/>
        <v>0.2900000000372529</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21727547</v>
      </c>
      <c r="D25" s="1">
        <f>'PR-RAS'!E29</f>
        <v>22552423.699999999</v>
      </c>
      <c r="E25" s="1">
        <v>0</v>
      </c>
      <c r="F25" s="1">
        <v>0</v>
      </c>
      <c r="G25" s="2">
        <f t="shared" si="0"/>
        <v>1603977.4656</v>
      </c>
      <c r="H25" s="2">
        <f t="shared" si="1"/>
        <v>0.30000000074505806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21681747</v>
      </c>
      <c r="D29" s="1">
        <f>'PR-RAS'!E33</f>
        <v>22445323.699999999</v>
      </c>
      <c r="E29" s="1">
        <v>0</v>
      </c>
      <c r="F29" s="1">
        <v>0</v>
      </c>
      <c r="G29" s="2">
        <f t="shared" si="0"/>
        <v>1864027.0432</v>
      </c>
      <c r="H29" s="2">
        <f t="shared" si="1"/>
        <v>0.30000000074505806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45800</v>
      </c>
      <c r="D31" s="1">
        <f>'PR-RAS'!E35</f>
        <v>107100</v>
      </c>
      <c r="E31" s="1">
        <v>0</v>
      </c>
      <c r="F31" s="1">
        <v>0</v>
      </c>
      <c r="G31" s="2">
        <f t="shared" si="0"/>
        <v>7800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130079214</v>
      </c>
      <c r="D46" s="1">
        <f>'PR-RAS'!E50</f>
        <v>113104807.94</v>
      </c>
      <c r="E46" s="1">
        <v>0</v>
      </c>
      <c r="F46" s="1">
        <v>0</v>
      </c>
      <c r="G46" s="2">
        <f t="shared" si="0"/>
        <v>16032997.344599999</v>
      </c>
      <c r="H46" s="2">
        <f t="shared" si="1"/>
        <v>6.0000002384185791E-2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10145522</v>
      </c>
      <c r="D50" s="1">
        <f>'PR-RAS'!E54</f>
        <v>14251883.619999999</v>
      </c>
      <c r="E50" s="1">
        <v>0</v>
      </c>
      <c r="F50" s="1">
        <v>0</v>
      </c>
      <c r="G50" s="2">
        <f t="shared" si="0"/>
        <v>1893815.1727599998</v>
      </c>
      <c r="H50" s="2">
        <f t="shared" si="1"/>
        <v>0.38000000081956387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10104652</v>
      </c>
      <c r="D53" s="1">
        <f>'PR-RAS'!E57</f>
        <v>14251883.619999999</v>
      </c>
      <c r="E53" s="1">
        <v>0</v>
      </c>
      <c r="F53" s="1">
        <v>0</v>
      </c>
      <c r="G53" s="2">
        <f t="shared" si="0"/>
        <v>2007637.8004799997</v>
      </c>
      <c r="H53" s="2">
        <f t="shared" si="1"/>
        <v>0.38000000081956387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40870</v>
      </c>
      <c r="D54" s="1">
        <f>'PR-RAS'!E58</f>
        <v>0</v>
      </c>
      <c r="E54" s="1">
        <v>0</v>
      </c>
      <c r="F54" s="1">
        <v>0</v>
      </c>
      <c r="G54" s="2">
        <f t="shared" si="0"/>
        <v>2166.11</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39662717</v>
      </c>
      <c r="D55" s="1">
        <f>'PR-RAS'!E59</f>
        <v>39951480.330000006</v>
      </c>
      <c r="E55" s="1">
        <v>0</v>
      </c>
      <c r="F55" s="1">
        <v>0</v>
      </c>
      <c r="G55" s="2">
        <f t="shared" si="0"/>
        <v>6456546.5936400006</v>
      </c>
      <c r="H55" s="2">
        <f t="shared" si="1"/>
        <v>0.33000000566244125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38001098</v>
      </c>
      <c r="D56" s="1">
        <f>'PR-RAS'!E60</f>
        <v>36379694.200000003</v>
      </c>
      <c r="E56" s="1">
        <v>0</v>
      </c>
      <c r="F56" s="1">
        <v>0</v>
      </c>
      <c r="G56" s="2">
        <f t="shared" si="0"/>
        <v>6091826.7520000003</v>
      </c>
      <c r="H56" s="2">
        <f t="shared" si="1"/>
        <v>0.20000000298023224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1661619</v>
      </c>
      <c r="D57" s="1">
        <f>'PR-RAS'!E61</f>
        <v>3571786.13</v>
      </c>
      <c r="E57" s="1">
        <v>0</v>
      </c>
      <c r="F57" s="1">
        <v>0</v>
      </c>
      <c r="G57" s="2">
        <f t="shared" si="0"/>
        <v>493090.71055999998</v>
      </c>
      <c r="H57" s="2">
        <f t="shared" si="1"/>
        <v>0.12999999988824129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14813</v>
      </c>
      <c r="D58" s="1">
        <f>'PR-RAS'!E62</f>
        <v>0</v>
      </c>
      <c r="E58" s="1">
        <v>0</v>
      </c>
      <c r="F58" s="1">
        <v>0</v>
      </c>
      <c r="G58" s="2">
        <f t="shared" si="0"/>
        <v>844.34100000000001</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14813</v>
      </c>
      <c r="D59" s="1">
        <f>'PR-RAS'!E63</f>
        <v>0</v>
      </c>
      <c r="E59" s="1">
        <v>0</v>
      </c>
      <c r="F59" s="1">
        <v>0</v>
      </c>
      <c r="G59" s="2">
        <f t="shared" si="0"/>
        <v>859.154</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66131750</v>
      </c>
      <c r="D61" s="1">
        <f>'PR-RAS'!E65</f>
        <v>55150975.299999997</v>
      </c>
      <c r="E61" s="1">
        <v>0</v>
      </c>
      <c r="F61" s="1">
        <v>0</v>
      </c>
      <c r="G61" s="2">
        <f t="shared" si="0"/>
        <v>10586022.035999998</v>
      </c>
      <c r="H61" s="2">
        <f t="shared" si="1"/>
        <v>0.29999999701976776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39289315</v>
      </c>
      <c r="D62" s="1">
        <f>'PR-RAS'!E66</f>
        <v>30498970.559999999</v>
      </c>
      <c r="E62" s="1">
        <v>0</v>
      </c>
      <c r="F62" s="1">
        <v>0</v>
      </c>
      <c r="G62" s="2">
        <f t="shared" si="0"/>
        <v>6117522.6233200002</v>
      </c>
      <c r="H62" s="2">
        <f t="shared" si="1"/>
        <v>0.44000000134110451</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26842435</v>
      </c>
      <c r="D63" s="1">
        <f>'PR-RAS'!E67</f>
        <v>24652004.739999998</v>
      </c>
      <c r="E63" s="1">
        <v>0</v>
      </c>
      <c r="F63" s="1">
        <v>0</v>
      </c>
      <c r="G63" s="2">
        <f t="shared" si="0"/>
        <v>4721079.5577599993</v>
      </c>
      <c r="H63" s="2">
        <f t="shared" si="1"/>
        <v>0.26000000163912773</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14022490</v>
      </c>
      <c r="D70" s="1">
        <f>'PR-RAS'!E74</f>
        <v>3358703.89</v>
      </c>
      <c r="E70" s="1">
        <v>0</v>
      </c>
      <c r="F70" s="1">
        <v>0</v>
      </c>
      <c r="G70" s="2">
        <f t="shared" si="0"/>
        <v>1431052.9468200002</v>
      </c>
      <c r="H70" s="2">
        <f t="shared" si="1"/>
        <v>0.10999999986961484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4670190</v>
      </c>
      <c r="D71" s="1">
        <f>'PR-RAS'!E75</f>
        <v>3358703.89</v>
      </c>
      <c r="E71" s="1">
        <v>0</v>
      </c>
      <c r="F71" s="1">
        <v>0</v>
      </c>
      <c r="G71" s="2">
        <f t="shared" si="0"/>
        <v>797131.84460000019</v>
      </c>
      <c r="H71" s="2">
        <f t="shared" si="1"/>
        <v>0.10999999986961484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9352300</v>
      </c>
      <c r="D72" s="1">
        <f>'PR-RAS'!E76</f>
        <v>0</v>
      </c>
      <c r="E72" s="1">
        <v>0</v>
      </c>
      <c r="F72" s="1">
        <v>0</v>
      </c>
      <c r="G72" s="2">
        <f t="shared" si="0"/>
        <v>664013.29999999993</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101922</v>
      </c>
      <c r="D73" s="1">
        <f>'PR-RAS'!E77</f>
        <v>391764.80000000005</v>
      </c>
      <c r="E73" s="1">
        <v>0</v>
      </c>
      <c r="F73" s="1">
        <v>0</v>
      </c>
      <c r="G73" s="2">
        <f t="shared" si="0"/>
        <v>63752.515200000002</v>
      </c>
      <c r="H73" s="2">
        <f t="shared" si="1"/>
        <v>0.19999999995343387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13441</v>
      </c>
      <c r="D74" s="1">
        <f>'PR-RAS'!E78</f>
        <v>58764.72</v>
      </c>
      <c r="E74" s="1">
        <v>0</v>
      </c>
      <c r="F74" s="1">
        <v>0</v>
      </c>
      <c r="G74" s="2">
        <f t="shared" si="0"/>
        <v>9560.8421199999993</v>
      </c>
      <c r="H74" s="2">
        <f t="shared" si="1"/>
        <v>0.27999999999883585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88481</v>
      </c>
      <c r="D76" s="1">
        <f>'PR-RAS'!E80</f>
        <v>333000.08</v>
      </c>
      <c r="E76" s="1">
        <v>0</v>
      </c>
      <c r="F76" s="1">
        <v>0</v>
      </c>
      <c r="G76" s="2">
        <f t="shared" si="0"/>
        <v>56586.087</v>
      </c>
      <c r="H76" s="2">
        <f t="shared" si="1"/>
        <v>8.0000000016298145E-2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17487581</v>
      </c>
      <c r="D78" s="1">
        <f>'PR-RAS'!E82</f>
        <v>20996280.200000003</v>
      </c>
      <c r="E78" s="1">
        <v>0</v>
      </c>
      <c r="F78" s="1">
        <v>0</v>
      </c>
      <c r="G78" s="2">
        <f t="shared" si="0"/>
        <v>4579970.8878000006</v>
      </c>
      <c r="H78" s="2">
        <f t="shared" si="1"/>
        <v>0.20000000298023224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1910739</v>
      </c>
      <c r="D79" s="1">
        <f>'PR-RAS'!E83</f>
        <v>1970039.77</v>
      </c>
      <c r="E79" s="1">
        <v>0</v>
      </c>
      <c r="F79" s="1">
        <v>0</v>
      </c>
      <c r="G79" s="2">
        <f t="shared" si="0"/>
        <v>456363.84612</v>
      </c>
      <c r="H79" s="2">
        <f t="shared" si="1"/>
        <v>0.22999999998137355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44030</v>
      </c>
      <c r="D81" s="1">
        <f>'PR-RAS'!E85</f>
        <v>60463.21</v>
      </c>
      <c r="E81" s="1">
        <v>0</v>
      </c>
      <c r="F81" s="1">
        <v>0</v>
      </c>
      <c r="G81" s="2">
        <f t="shared" si="0"/>
        <v>13196.513599999998</v>
      </c>
      <c r="H81" s="2">
        <f t="shared" si="1"/>
        <v>0.20999999999912689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22009</v>
      </c>
      <c r="D83" s="1">
        <f>'PR-RAS'!E87</f>
        <v>4576.5600000000004</v>
      </c>
      <c r="E83" s="1">
        <v>0</v>
      </c>
      <c r="F83" s="1">
        <v>0</v>
      </c>
      <c r="G83" s="2">
        <f t="shared" si="0"/>
        <v>2555.2938400000003</v>
      </c>
      <c r="H83" s="2">
        <f t="shared" si="1"/>
        <v>0.43999999999959982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1844700</v>
      </c>
      <c r="D85" s="1">
        <f>'PR-RAS'!E89</f>
        <v>1905000</v>
      </c>
      <c r="E85" s="1">
        <v>0</v>
      </c>
      <c r="F85" s="1">
        <v>0</v>
      </c>
      <c r="G85" s="2">
        <f t="shared" si="0"/>
        <v>474994.80000000005</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15576842</v>
      </c>
      <c r="D87" s="1">
        <f>'PR-RAS'!E91</f>
        <v>19026240.430000003</v>
      </c>
      <c r="E87" s="1">
        <v>0</v>
      </c>
      <c r="F87" s="1">
        <v>0</v>
      </c>
      <c r="G87" s="2">
        <f t="shared" si="0"/>
        <v>4612121.7659600005</v>
      </c>
      <c r="H87" s="2">
        <f t="shared" si="1"/>
        <v>0.43000000342726707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13964425</v>
      </c>
      <c r="D88" s="1">
        <f>'PR-RAS'!E92</f>
        <v>17454582.710000001</v>
      </c>
      <c r="E88" s="1">
        <v>0</v>
      </c>
      <c r="F88" s="1">
        <v>0</v>
      </c>
      <c r="G88" s="2">
        <f t="shared" si="0"/>
        <v>4252002.3665399998</v>
      </c>
      <c r="H88" s="2">
        <f t="shared" si="1"/>
        <v>0.28999999910593033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100676</v>
      </c>
      <c r="D89" s="1">
        <f>'PR-RAS'!E93</f>
        <v>94681.34</v>
      </c>
      <c r="E89" s="1">
        <v>0</v>
      </c>
      <c r="F89" s="1">
        <v>0</v>
      </c>
      <c r="G89" s="2">
        <f t="shared" si="0"/>
        <v>25523.403839999999</v>
      </c>
      <c r="H89" s="2">
        <f t="shared" si="1"/>
        <v>0.33999999999650754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546845</v>
      </c>
      <c r="D90" s="1">
        <f>'PR-RAS'!E94</f>
        <v>616449.42000000004</v>
      </c>
      <c r="E90" s="1">
        <v>0</v>
      </c>
      <c r="F90" s="1">
        <v>0</v>
      </c>
      <c r="G90" s="2">
        <f t="shared" si="0"/>
        <v>158397.20176</v>
      </c>
      <c r="H90" s="2">
        <f t="shared" si="1"/>
        <v>0.42000000004190952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70</v>
      </c>
      <c r="E92" s="1">
        <v>0</v>
      </c>
      <c r="F92" s="1">
        <v>0</v>
      </c>
      <c r="G92" s="2">
        <f t="shared" si="0"/>
        <v>12.74</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964896</v>
      </c>
      <c r="D93" s="1">
        <f>'PR-RAS'!E97</f>
        <v>860456.95999999996</v>
      </c>
      <c r="E93" s="1">
        <v>0</v>
      </c>
      <c r="F93" s="1">
        <v>0</v>
      </c>
      <c r="G93" s="2">
        <f t="shared" si="0"/>
        <v>247094.51264</v>
      </c>
      <c r="H93" s="2">
        <f t="shared" si="1"/>
        <v>4.0000000037252903E-2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5127952</v>
      </c>
      <c r="D102" s="1">
        <f>'PR-RAS'!E106</f>
        <v>5089748.57</v>
      </c>
      <c r="E102" s="1">
        <v>0</v>
      </c>
      <c r="F102" s="1">
        <v>0</v>
      </c>
      <c r="G102" s="2">
        <f t="shared" si="0"/>
        <v>1546052.3631400003</v>
      </c>
      <c r="H102" s="2">
        <f t="shared" si="1"/>
        <v>0.42999999970197678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4192549</v>
      </c>
      <c r="D103" s="1">
        <f>'PR-RAS'!E107</f>
        <v>4386312.3800000008</v>
      </c>
      <c r="E103" s="1">
        <v>0</v>
      </c>
      <c r="F103" s="1">
        <v>0</v>
      </c>
      <c r="G103" s="2">
        <f t="shared" si="0"/>
        <v>1322447.72352</v>
      </c>
      <c r="H103" s="2">
        <f t="shared" si="1"/>
        <v>0.38000000081956387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2795276</v>
      </c>
      <c r="D105" s="1">
        <f>'PR-RAS'!E109</f>
        <v>3078733.66</v>
      </c>
      <c r="E105" s="1">
        <v>0</v>
      </c>
      <c r="F105" s="1">
        <v>0</v>
      </c>
      <c r="G105" s="2">
        <f t="shared" si="0"/>
        <v>931085.30527999997</v>
      </c>
      <c r="H105" s="2">
        <f t="shared" si="1"/>
        <v>0.33999999985098839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1397273</v>
      </c>
      <c r="D106" s="1">
        <f>'PR-RAS'!E110</f>
        <v>906880.53</v>
      </c>
      <c r="E106" s="1">
        <v>0</v>
      </c>
      <c r="F106" s="1">
        <v>0</v>
      </c>
      <c r="G106" s="2">
        <f t="shared" si="0"/>
        <v>337158.57630000002</v>
      </c>
      <c r="H106" s="2">
        <f t="shared" si="1"/>
        <v>0.46999999997206032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400698.19</v>
      </c>
      <c r="E107" s="1">
        <v>0</v>
      </c>
      <c r="F107" s="1">
        <v>0</v>
      </c>
      <c r="G107" s="2">
        <f t="shared" si="0"/>
        <v>84948.016279999996</v>
      </c>
      <c r="H107" s="2">
        <f t="shared" si="1"/>
        <v>0.19000000000232831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935403</v>
      </c>
      <c r="D108" s="1">
        <f>'PR-RAS'!E112</f>
        <v>703436.19</v>
      </c>
      <c r="E108" s="1">
        <v>0</v>
      </c>
      <c r="F108" s="1">
        <v>0</v>
      </c>
      <c r="G108" s="2">
        <f t="shared" si="0"/>
        <v>250623.46565999999</v>
      </c>
      <c r="H108" s="2">
        <f t="shared" si="1"/>
        <v>0.18999999994412065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935403</v>
      </c>
      <c r="D113" s="1">
        <f>'PR-RAS'!E117</f>
        <v>703436.19</v>
      </c>
      <c r="E113" s="1">
        <v>0</v>
      </c>
      <c r="F113" s="1">
        <v>0</v>
      </c>
      <c r="G113" s="2">
        <f t="shared" si="0"/>
        <v>262334.84256000002</v>
      </c>
      <c r="H113" s="2">
        <f t="shared" si="1"/>
        <v>0.18999999994412065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1014592</v>
      </c>
      <c r="D120" s="1">
        <f>'PR-RAS'!E124</f>
        <v>1173344.5</v>
      </c>
      <c r="E120" s="1">
        <v>0</v>
      </c>
      <c r="F120" s="1">
        <v>0</v>
      </c>
      <c r="G120" s="2">
        <f t="shared" si="0"/>
        <v>399992.43899999995</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1014592</v>
      </c>
      <c r="D124" s="1">
        <f>'PR-RAS'!E128</f>
        <v>1173344.5</v>
      </c>
      <c r="E124" s="1">
        <v>0</v>
      </c>
      <c r="F124" s="1">
        <v>0</v>
      </c>
      <c r="G124" s="2">
        <f t="shared" si="0"/>
        <v>413437.56299999997</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1014592</v>
      </c>
      <c r="D125" s="1">
        <f>'PR-RAS'!E129</f>
        <v>1020344.5</v>
      </c>
      <c r="E125" s="1">
        <v>0</v>
      </c>
      <c r="F125" s="1">
        <v>0</v>
      </c>
      <c r="G125" s="2">
        <f t="shared" si="0"/>
        <v>378854.84399999998</v>
      </c>
      <c r="H125" s="2">
        <f t="shared" si="1"/>
        <v>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153000</v>
      </c>
      <c r="E126" s="1">
        <v>0</v>
      </c>
      <c r="F126" s="1">
        <v>0</v>
      </c>
      <c r="G126" s="2">
        <f t="shared" si="0"/>
        <v>38250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49621</v>
      </c>
      <c r="D135" s="1">
        <f>'PR-RAS'!E139</f>
        <v>28621.53</v>
      </c>
      <c r="E135" s="1">
        <v>0</v>
      </c>
      <c r="F135" s="1">
        <v>0</v>
      </c>
      <c r="G135" s="2">
        <f t="shared" si="0"/>
        <v>14319.78404</v>
      </c>
      <c r="H135" s="2">
        <f t="shared" si="1"/>
        <v>0.47000000000116415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49621</v>
      </c>
      <c r="D146" s="1">
        <f>'PR-RAS'!E150</f>
        <v>28621.53</v>
      </c>
      <c r="E146" s="1">
        <v>0</v>
      </c>
      <c r="F146" s="1">
        <v>0</v>
      </c>
      <c r="G146" s="2">
        <f t="shared" si="0"/>
        <v>15495.288699999999</v>
      </c>
      <c r="H146" s="2">
        <f t="shared" si="1"/>
        <v>0.47000000000116415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371004782</v>
      </c>
      <c r="D147" s="1">
        <f>'PR-RAS'!E151</f>
        <v>398962425.75999999</v>
      </c>
      <c r="E147" s="1">
        <v>0</v>
      </c>
      <c r="F147" s="1">
        <v>0</v>
      </c>
      <c r="G147" s="2">
        <f t="shared" si="0"/>
        <v>170663726.49392</v>
      </c>
      <c r="H147" s="2">
        <f t="shared" si="1"/>
        <v>0.24000000953674316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58429440</v>
      </c>
      <c r="D148" s="1">
        <f>'PR-RAS'!E152</f>
        <v>62254005.759999998</v>
      </c>
      <c r="E148" s="1">
        <v>0</v>
      </c>
      <c r="F148" s="1">
        <v>0</v>
      </c>
      <c r="G148" s="2">
        <f t="shared" si="0"/>
        <v>26891805.373439997</v>
      </c>
      <c r="H148" s="2">
        <f t="shared" si="1"/>
        <v>0.24000000208616257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48322098</v>
      </c>
      <c r="D149" s="1">
        <f>'PR-RAS'!E153</f>
        <v>49057586.009999998</v>
      </c>
      <c r="E149" s="1">
        <v>0</v>
      </c>
      <c r="F149" s="1">
        <v>0</v>
      </c>
      <c r="G149" s="2">
        <f t="shared" si="0"/>
        <v>21672715.962959997</v>
      </c>
      <c r="H149" s="2">
        <f t="shared" si="1"/>
        <v>9.9999979138374329E-3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48067107</v>
      </c>
      <c r="D150" s="1">
        <f>'PR-RAS'!E154</f>
        <v>48806610.460000001</v>
      </c>
      <c r="E150" s="1">
        <v>0</v>
      </c>
      <c r="F150" s="1">
        <v>0</v>
      </c>
      <c r="G150" s="2">
        <f t="shared" si="0"/>
        <v>21706368.86008</v>
      </c>
      <c r="H150" s="2">
        <f t="shared" si="1"/>
        <v>0.46000000089406967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254991</v>
      </c>
      <c r="D152" s="1">
        <f>'PR-RAS'!E156</f>
        <v>250975.55</v>
      </c>
      <c r="E152" s="1">
        <v>0</v>
      </c>
      <c r="F152" s="1">
        <v>0</v>
      </c>
      <c r="G152" s="2">
        <f t="shared" si="0"/>
        <v>114298.25709999999</v>
      </c>
      <c r="H152" s="2">
        <f t="shared" si="1"/>
        <v>0.45000000001164153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2432348</v>
      </c>
      <c r="D154" s="1">
        <f>'PR-RAS'!E158</f>
        <v>5382085.6200000001</v>
      </c>
      <c r="E154" s="1">
        <v>0</v>
      </c>
      <c r="F154" s="1">
        <v>0</v>
      </c>
      <c r="G154" s="2">
        <f t="shared" si="0"/>
        <v>2019067.4437200001</v>
      </c>
      <c r="H154" s="2">
        <f t="shared" si="1"/>
        <v>0.37999999988824129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7674994</v>
      </c>
      <c r="D155" s="1">
        <f>'PR-RAS'!E159</f>
        <v>7814334.1299999999</v>
      </c>
      <c r="E155" s="1">
        <v>0</v>
      </c>
      <c r="F155" s="1">
        <v>0</v>
      </c>
      <c r="G155" s="2">
        <f t="shared" si="0"/>
        <v>3588763.9880399997</v>
      </c>
      <c r="H155" s="2">
        <f t="shared" si="1"/>
        <v>0.12999999988824129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7674994</v>
      </c>
      <c r="D157" s="1">
        <f>'PR-RAS'!E161</f>
        <v>7814334.1299999999</v>
      </c>
      <c r="E157" s="1">
        <v>0</v>
      </c>
      <c r="F157" s="1">
        <v>0</v>
      </c>
      <c r="G157" s="2">
        <f t="shared" si="0"/>
        <v>3635371.3125599995</v>
      </c>
      <c r="H157" s="2">
        <f t="shared" si="1"/>
        <v>0.12999999988824129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49329272</v>
      </c>
      <c r="D159" s="1">
        <f>'PR-RAS'!E163</f>
        <v>48550448.459999993</v>
      </c>
      <c r="E159" s="1">
        <v>0</v>
      </c>
      <c r="F159" s="1">
        <v>0</v>
      </c>
      <c r="G159" s="2">
        <f t="shared" si="0"/>
        <v>23135966.689359996</v>
      </c>
      <c r="H159" s="2">
        <f t="shared" si="1"/>
        <v>0.45999999344348907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2037307</v>
      </c>
      <c r="D160" s="1">
        <f>'PR-RAS'!E164</f>
        <v>2738597.2299999995</v>
      </c>
      <c r="E160" s="1">
        <v>0</v>
      </c>
      <c r="F160" s="1">
        <v>0</v>
      </c>
      <c r="G160" s="2">
        <f t="shared" si="0"/>
        <v>1194805.73214</v>
      </c>
      <c r="H160" s="2">
        <f t="shared" si="1"/>
        <v>0.22999999951571226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310167</v>
      </c>
      <c r="D161" s="1">
        <f>'PR-RAS'!E165</f>
        <v>560051.22</v>
      </c>
      <c r="E161" s="1">
        <v>0</v>
      </c>
      <c r="F161" s="1">
        <v>0</v>
      </c>
      <c r="G161" s="2">
        <f t="shared" si="0"/>
        <v>228843.11040000001</v>
      </c>
      <c r="H161" s="2">
        <f t="shared" si="1"/>
        <v>0.21999999997206032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1593437</v>
      </c>
      <c r="D162" s="1">
        <f>'PR-RAS'!E166</f>
        <v>1995585.67</v>
      </c>
      <c r="E162" s="1">
        <v>0</v>
      </c>
      <c r="F162" s="1">
        <v>0</v>
      </c>
      <c r="G162" s="2">
        <f t="shared" si="0"/>
        <v>899121.94273999997</v>
      </c>
      <c r="H162" s="2">
        <f t="shared" si="1"/>
        <v>0.33000000007450581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133703</v>
      </c>
      <c r="D163" s="1">
        <f>'PR-RAS'!E167</f>
        <v>182960.34</v>
      </c>
      <c r="E163" s="1">
        <v>0</v>
      </c>
      <c r="F163" s="1">
        <v>0</v>
      </c>
      <c r="G163" s="2">
        <f t="shared" si="0"/>
        <v>80939.036160000003</v>
      </c>
      <c r="H163" s="2">
        <f t="shared" si="1"/>
        <v>0.33999999999650754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3954285</v>
      </c>
      <c r="D165" s="1">
        <f>'PR-RAS'!E169</f>
        <v>4083902.71</v>
      </c>
      <c r="E165" s="1">
        <v>0</v>
      </c>
      <c r="F165" s="1">
        <v>0</v>
      </c>
      <c r="G165" s="2">
        <f t="shared" si="0"/>
        <v>1988022.8288800002</v>
      </c>
      <c r="H165" s="2">
        <f t="shared" si="1"/>
        <v>0.2900000000372529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950116</v>
      </c>
      <c r="D166" s="1">
        <f>'PR-RAS'!E170</f>
        <v>1042998.41</v>
      </c>
      <c r="E166" s="1">
        <v>0</v>
      </c>
      <c r="F166" s="1">
        <v>0</v>
      </c>
      <c r="G166" s="2">
        <f t="shared" si="0"/>
        <v>500958.61530000006</v>
      </c>
      <c r="H166" s="2">
        <f t="shared" si="1"/>
        <v>0.41000000003259629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130177</v>
      </c>
      <c r="D167" s="1">
        <f>'PR-RAS'!E171</f>
        <v>111108.46</v>
      </c>
      <c r="E167" s="1">
        <v>0</v>
      </c>
      <c r="F167" s="1">
        <v>0</v>
      </c>
      <c r="G167" s="2">
        <f t="shared" si="0"/>
        <v>58497.39072000001</v>
      </c>
      <c r="H167" s="2">
        <f t="shared" si="1"/>
        <v>0.46000000000640284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1771031</v>
      </c>
      <c r="D168" s="1">
        <f>'PR-RAS'!E172</f>
        <v>1962781.97</v>
      </c>
      <c r="E168" s="1">
        <v>0</v>
      </c>
      <c r="F168" s="1">
        <v>0</v>
      </c>
      <c r="G168" s="2">
        <f t="shared" si="0"/>
        <v>951331.35497999995</v>
      </c>
      <c r="H168" s="2">
        <f t="shared" si="1"/>
        <v>3.0000000027939677E-2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870975</v>
      </c>
      <c r="D169" s="1">
        <f>'PR-RAS'!E173</f>
        <v>756123.86</v>
      </c>
      <c r="E169" s="1">
        <v>0</v>
      </c>
      <c r="F169" s="1">
        <v>0</v>
      </c>
      <c r="G169" s="2">
        <f t="shared" si="0"/>
        <v>400381.41696</v>
      </c>
      <c r="H169" s="2">
        <f t="shared" si="1"/>
        <v>0.14000000001396984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97964</v>
      </c>
      <c r="D170" s="1">
        <f>'PR-RAS'!E174</f>
        <v>92083.66</v>
      </c>
      <c r="E170" s="1">
        <v>0</v>
      </c>
      <c r="F170" s="1">
        <v>0</v>
      </c>
      <c r="G170" s="2">
        <f t="shared" si="0"/>
        <v>47680.193080000005</v>
      </c>
      <c r="H170" s="2">
        <f t="shared" si="1"/>
        <v>0.33999999999650754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134022</v>
      </c>
      <c r="D172" s="1">
        <f>'PR-RAS'!E176</f>
        <v>118806.35</v>
      </c>
      <c r="E172" s="1">
        <v>0</v>
      </c>
      <c r="F172" s="1">
        <v>0</v>
      </c>
      <c r="G172" s="2">
        <f t="shared" si="0"/>
        <v>63549.533700000007</v>
      </c>
      <c r="H172" s="2">
        <f t="shared" si="1"/>
        <v>0.35000000000582077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35521984</v>
      </c>
      <c r="D173" s="1">
        <f>'PR-RAS'!E177</f>
        <v>37569154.909999996</v>
      </c>
      <c r="E173" s="1">
        <v>0</v>
      </c>
      <c r="F173" s="1">
        <v>0</v>
      </c>
      <c r="G173" s="2">
        <f t="shared" si="0"/>
        <v>19033570.537039999</v>
      </c>
      <c r="H173" s="2">
        <f t="shared" si="1"/>
        <v>9.0000003576278687E-2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5335189</v>
      </c>
      <c r="D174" s="1">
        <f>'PR-RAS'!E178</f>
        <v>7257670.9699999997</v>
      </c>
      <c r="E174" s="1">
        <v>0</v>
      </c>
      <c r="F174" s="1">
        <v>0</v>
      </c>
      <c r="G174" s="2">
        <f t="shared" si="0"/>
        <v>3434141.8526199996</v>
      </c>
      <c r="H174" s="2">
        <f t="shared" si="1"/>
        <v>3.0000000260770321E-2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6762019</v>
      </c>
      <c r="D175" s="1">
        <f>'PR-RAS'!E179</f>
        <v>7333740.1200000001</v>
      </c>
      <c r="E175" s="1">
        <v>0</v>
      </c>
      <c r="F175" s="1">
        <v>0</v>
      </c>
      <c r="G175" s="2">
        <f t="shared" si="0"/>
        <v>3728732.8677600003</v>
      </c>
      <c r="H175" s="2">
        <f t="shared" si="1"/>
        <v>0.12000000011175871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3469333</v>
      </c>
      <c r="D176" s="1">
        <f>'PR-RAS'!E180</f>
        <v>4141450.75</v>
      </c>
      <c r="E176" s="1">
        <v>0</v>
      </c>
      <c r="F176" s="1">
        <v>0</v>
      </c>
      <c r="G176" s="2">
        <f t="shared" si="0"/>
        <v>2056641.0374999999</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2900464</v>
      </c>
      <c r="D177" s="1">
        <f>'PR-RAS'!E181</f>
        <v>2846416.9</v>
      </c>
      <c r="E177" s="1">
        <v>0</v>
      </c>
      <c r="F177" s="1">
        <v>0</v>
      </c>
      <c r="G177" s="2">
        <f t="shared" si="0"/>
        <v>1512420.4128</v>
      </c>
      <c r="H177" s="2">
        <f t="shared" si="1"/>
        <v>0.10000000009313226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1574366</v>
      </c>
      <c r="D178" s="1">
        <f>'PR-RAS'!E182</f>
        <v>1563659.92</v>
      </c>
      <c r="E178" s="1">
        <v>0</v>
      </c>
      <c r="F178" s="1">
        <v>0</v>
      </c>
      <c r="G178" s="2">
        <f t="shared" si="0"/>
        <v>832198.39367999998</v>
      </c>
      <c r="H178" s="2">
        <f t="shared" si="1"/>
        <v>8.0000000074505806E-2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1535747</v>
      </c>
      <c r="D179" s="1">
        <f>'PR-RAS'!E183</f>
        <v>1619149.61</v>
      </c>
      <c r="E179" s="1">
        <v>0</v>
      </c>
      <c r="F179" s="1">
        <v>0</v>
      </c>
      <c r="G179" s="2">
        <f t="shared" si="0"/>
        <v>849780.22716000013</v>
      </c>
      <c r="H179" s="2">
        <f t="shared" si="1"/>
        <v>0.38999999989755452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6003661</v>
      </c>
      <c r="D180" s="1">
        <f>'PR-RAS'!E184</f>
        <v>5036250.8499999996</v>
      </c>
      <c r="E180" s="1">
        <v>0</v>
      </c>
      <c r="F180" s="1">
        <v>0</v>
      </c>
      <c r="G180" s="2">
        <f t="shared" si="0"/>
        <v>2877633.1232999996</v>
      </c>
      <c r="H180" s="2">
        <f t="shared" si="1"/>
        <v>0.15000000037252903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1440165</v>
      </c>
      <c r="D181" s="1">
        <f>'PR-RAS'!E185</f>
        <v>1343953.79</v>
      </c>
      <c r="E181" s="1">
        <v>0</v>
      </c>
      <c r="F181" s="1">
        <v>0</v>
      </c>
      <c r="G181" s="2">
        <f t="shared" si="0"/>
        <v>743053.06440000003</v>
      </c>
      <c r="H181" s="2">
        <f t="shared" si="1"/>
        <v>0.2099999999627471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6501040</v>
      </c>
      <c r="D182" s="1">
        <f>'PR-RAS'!E186</f>
        <v>6426862</v>
      </c>
      <c r="E182" s="1">
        <v>0</v>
      </c>
      <c r="F182" s="1">
        <v>0</v>
      </c>
      <c r="G182" s="2">
        <f t="shared" si="0"/>
        <v>3503212.284</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29462</v>
      </c>
      <c r="D183" s="1">
        <f>'PR-RAS'!E187</f>
        <v>47471.28</v>
      </c>
      <c r="E183" s="1">
        <v>0</v>
      </c>
      <c r="F183" s="1">
        <v>0</v>
      </c>
      <c r="G183" s="2">
        <f t="shared" si="0"/>
        <v>22641.629919999999</v>
      </c>
      <c r="H183" s="2">
        <f t="shared" si="1"/>
        <v>0.27999999999883585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7786234</v>
      </c>
      <c r="D184" s="1">
        <f>'PR-RAS'!E188</f>
        <v>4111322.33</v>
      </c>
      <c r="E184" s="1">
        <v>0</v>
      </c>
      <c r="F184" s="1">
        <v>0</v>
      </c>
      <c r="G184" s="2">
        <f t="shared" si="0"/>
        <v>2929624.7947800001</v>
      </c>
      <c r="H184" s="2">
        <f t="shared" si="1"/>
        <v>0.33000000007450581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5816686</v>
      </c>
      <c r="D185" s="1">
        <f>'PR-RAS'!E189</f>
        <v>1828050.43</v>
      </c>
      <c r="E185" s="1">
        <v>0</v>
      </c>
      <c r="F185" s="1">
        <v>0</v>
      </c>
      <c r="G185" s="2">
        <f t="shared" si="0"/>
        <v>1742992.7822399999</v>
      </c>
      <c r="H185" s="2">
        <f t="shared" si="1"/>
        <v>0.42999999993480742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538331</v>
      </c>
      <c r="D186" s="1">
        <f>'PR-RAS'!E190</f>
        <v>344474.45</v>
      </c>
      <c r="E186" s="1">
        <v>0</v>
      </c>
      <c r="F186" s="1">
        <v>0</v>
      </c>
      <c r="G186" s="2">
        <f t="shared" si="0"/>
        <v>227046.78149999998</v>
      </c>
      <c r="H186" s="2">
        <f t="shared" si="1"/>
        <v>0.45000000001164153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728012</v>
      </c>
      <c r="D187" s="1">
        <f>'PR-RAS'!E191</f>
        <v>1128009.6100000001</v>
      </c>
      <c r="E187" s="1">
        <v>0</v>
      </c>
      <c r="F187" s="1">
        <v>0</v>
      </c>
      <c r="G187" s="2">
        <f t="shared" si="0"/>
        <v>555029.80692</v>
      </c>
      <c r="H187" s="2">
        <f t="shared" si="1"/>
        <v>0.38999999989755452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334416</v>
      </c>
      <c r="D188" s="1">
        <f>'PR-RAS'!E192</f>
        <v>333796.63</v>
      </c>
      <c r="E188" s="1">
        <v>0</v>
      </c>
      <c r="F188" s="1">
        <v>0</v>
      </c>
      <c r="G188" s="2">
        <f t="shared" si="0"/>
        <v>187375.73162000001</v>
      </c>
      <c r="H188" s="2">
        <f t="shared" si="1"/>
        <v>0.36999999999534339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36371</v>
      </c>
      <c r="D189" s="1">
        <f>'PR-RAS'!E193</f>
        <v>28352</v>
      </c>
      <c r="E189" s="1">
        <v>0</v>
      </c>
      <c r="F189" s="1">
        <v>0</v>
      </c>
      <c r="G189" s="2">
        <f t="shared" si="0"/>
        <v>17498.099999999999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34809</v>
      </c>
      <c r="D190" s="1">
        <f>'PR-RAS'!E194</f>
        <v>91031.87</v>
      </c>
      <c r="E190" s="1">
        <v>0</v>
      </c>
      <c r="F190" s="1">
        <v>0</v>
      </c>
      <c r="G190" s="2">
        <f t="shared" si="0"/>
        <v>40988.94786</v>
      </c>
      <c r="H190" s="2">
        <f t="shared" si="1"/>
        <v>0.13000000000465661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297609</v>
      </c>
      <c r="D191" s="1">
        <f>'PR-RAS'!E195</f>
        <v>357607.34</v>
      </c>
      <c r="E191" s="1">
        <v>0</v>
      </c>
      <c r="F191" s="1">
        <v>0</v>
      </c>
      <c r="G191" s="2">
        <f t="shared" si="0"/>
        <v>192436.49920000002</v>
      </c>
      <c r="H191" s="2">
        <f t="shared" si="1"/>
        <v>0.34000000002561137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620256</v>
      </c>
      <c r="D192" s="1">
        <f>'PR-RAS'!E196</f>
        <v>581703.84</v>
      </c>
      <c r="E192" s="1">
        <v>0</v>
      </c>
      <c r="F192" s="1">
        <v>0</v>
      </c>
      <c r="G192" s="2">
        <f t="shared" si="0"/>
        <v>340679.76287999999</v>
      </c>
      <c r="H192" s="2">
        <f t="shared" si="1"/>
        <v>0.16000000003259629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508634</v>
      </c>
      <c r="D198" s="1">
        <f>'PR-RAS'!E202</f>
        <v>477041.04</v>
      </c>
      <c r="E198" s="1">
        <v>0</v>
      </c>
      <c r="F198" s="1">
        <v>0</v>
      </c>
      <c r="G198" s="2">
        <f t="shared" si="0"/>
        <v>288155.06776000001</v>
      </c>
      <c r="H198" s="2">
        <f t="shared" si="1"/>
        <v>3.9999999979045242E-2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135104</v>
      </c>
      <c r="D201" s="1">
        <f>'PR-RAS'!E205</f>
        <v>102333.68</v>
      </c>
      <c r="E201" s="1">
        <v>0</v>
      </c>
      <c r="F201" s="1">
        <v>0</v>
      </c>
      <c r="G201" s="2">
        <f t="shared" si="0"/>
        <v>67954.271999999997</v>
      </c>
      <c r="H201" s="2">
        <f t="shared" si="1"/>
        <v>0.32000000000698492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373530</v>
      </c>
      <c r="D205" s="1">
        <f>'PR-RAS'!E209</f>
        <v>374707.36</v>
      </c>
      <c r="E205" s="1">
        <v>0</v>
      </c>
      <c r="F205" s="1">
        <v>0</v>
      </c>
      <c r="G205" s="2">
        <f t="shared" si="0"/>
        <v>229080.72287999999</v>
      </c>
      <c r="H205" s="2">
        <f t="shared" si="1"/>
        <v>0.35999999998603016</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111622</v>
      </c>
      <c r="D206" s="1">
        <f>'PR-RAS'!E210</f>
        <v>104662.79999999999</v>
      </c>
      <c r="E206" s="1">
        <v>0</v>
      </c>
      <c r="F206" s="1">
        <v>0</v>
      </c>
      <c r="G206" s="2">
        <f t="shared" si="0"/>
        <v>65794.257999999987</v>
      </c>
      <c r="H206" s="2">
        <f t="shared" si="1"/>
        <v>0.20000000001164153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97662</v>
      </c>
      <c r="D207" s="1">
        <f>'PR-RAS'!E211</f>
        <v>95219.76</v>
      </c>
      <c r="E207" s="1">
        <v>0</v>
      </c>
      <c r="F207" s="1">
        <v>0</v>
      </c>
      <c r="G207" s="2">
        <f t="shared" si="0"/>
        <v>59348.913119999997</v>
      </c>
      <c r="H207" s="2">
        <f t="shared" si="1"/>
        <v>0.24000000000523869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11106</v>
      </c>
      <c r="D208" s="1">
        <f>'PR-RAS'!E212</f>
        <v>2466.1999999999998</v>
      </c>
      <c r="E208" s="1">
        <v>0</v>
      </c>
      <c r="F208" s="1">
        <v>0</v>
      </c>
      <c r="G208" s="2">
        <f t="shared" si="0"/>
        <v>3319.9487999999997</v>
      </c>
      <c r="H208" s="2">
        <f t="shared" si="1"/>
        <v>0.1999999999998181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2854</v>
      </c>
      <c r="D209" s="1">
        <f>'PR-RAS'!E213</f>
        <v>6976.84</v>
      </c>
      <c r="E209" s="1">
        <v>0</v>
      </c>
      <c r="F209" s="1">
        <v>0</v>
      </c>
      <c r="G209" s="2">
        <f t="shared" si="0"/>
        <v>3495.9974400000001</v>
      </c>
      <c r="H209" s="2">
        <f t="shared" si="1"/>
        <v>0.15999999999985448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8637925</v>
      </c>
      <c r="D211" s="1">
        <f>'PR-RAS'!E215</f>
        <v>6939802.2200000007</v>
      </c>
      <c r="E211" s="1">
        <v>0</v>
      </c>
      <c r="F211" s="1">
        <v>0</v>
      </c>
      <c r="G211" s="2">
        <f t="shared" si="0"/>
        <v>4728681.1824000003</v>
      </c>
      <c r="H211" s="2">
        <f t="shared" si="1"/>
        <v>0.22000000067055225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5937900</v>
      </c>
      <c r="D212" s="1">
        <f>'PR-RAS'!E216</f>
        <v>5233000</v>
      </c>
      <c r="E212" s="1">
        <v>0</v>
      </c>
      <c r="F212" s="1">
        <v>0</v>
      </c>
      <c r="G212" s="2">
        <f t="shared" si="0"/>
        <v>3461222.9</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5937900</v>
      </c>
      <c r="D214" s="1">
        <f>'PR-RAS'!E218</f>
        <v>5233000</v>
      </c>
      <c r="E214" s="1">
        <v>0</v>
      </c>
      <c r="F214" s="1">
        <v>0</v>
      </c>
      <c r="G214" s="2">
        <f t="shared" si="0"/>
        <v>3494030.6999999997</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2700025</v>
      </c>
      <c r="D215" s="1">
        <f>'PR-RAS'!E219</f>
        <v>1706802.2200000002</v>
      </c>
      <c r="E215" s="1">
        <v>0</v>
      </c>
      <c r="F215" s="1">
        <v>0</v>
      </c>
      <c r="G215" s="2">
        <f t="shared" si="0"/>
        <v>1308316.70016</v>
      </c>
      <c r="H215" s="2">
        <f t="shared" si="1"/>
        <v>0.22000000020489097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1397339</v>
      </c>
      <c r="D216" s="1">
        <f>'PR-RAS'!E220</f>
        <v>1054247.96</v>
      </c>
      <c r="E216" s="1">
        <v>0</v>
      </c>
      <c r="F216" s="1">
        <v>0</v>
      </c>
      <c r="G216" s="2">
        <f t="shared" si="0"/>
        <v>753754.50780000002</v>
      </c>
      <c r="H216" s="2">
        <f t="shared" si="1"/>
        <v>4.0000000037252903E-2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851853</v>
      </c>
      <c r="D217" s="1">
        <f>'PR-RAS'!E221</f>
        <v>339907.39</v>
      </c>
      <c r="E217" s="1">
        <v>0</v>
      </c>
      <c r="F217" s="1">
        <v>0</v>
      </c>
      <c r="G217" s="2">
        <f t="shared" si="0"/>
        <v>330840.24047999998</v>
      </c>
      <c r="H217" s="2">
        <f t="shared" si="1"/>
        <v>0.39000000001396984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450833</v>
      </c>
      <c r="D218" s="1">
        <f>'PR-RAS'!E222</f>
        <v>312646.87</v>
      </c>
      <c r="E218" s="1">
        <v>0</v>
      </c>
      <c r="F218" s="1">
        <v>0</v>
      </c>
      <c r="G218" s="2">
        <f t="shared" si="0"/>
        <v>233519.50258</v>
      </c>
      <c r="H218" s="2">
        <f t="shared" si="1"/>
        <v>0.13000000000465661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196331573</v>
      </c>
      <c r="D220" s="1">
        <f>'PR-RAS'!E224</f>
        <v>197947445.88</v>
      </c>
      <c r="E220" s="1">
        <v>0</v>
      </c>
      <c r="F220" s="1">
        <v>0</v>
      </c>
      <c r="G220" s="2">
        <f t="shared" si="0"/>
        <v>129697595.78243999</v>
      </c>
      <c r="H220" s="2">
        <f t="shared" si="1"/>
        <v>0.12000000476837158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2757879</v>
      </c>
      <c r="D221" s="1">
        <f>'PR-RAS'!E225</f>
        <v>4744905.17</v>
      </c>
      <c r="E221" s="1">
        <v>0</v>
      </c>
      <c r="F221" s="1">
        <v>0</v>
      </c>
      <c r="G221" s="2">
        <f t="shared" si="0"/>
        <v>2694491.6548000001</v>
      </c>
      <c r="H221" s="2">
        <f t="shared" si="1"/>
        <v>0.16999999992549419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2756725</v>
      </c>
      <c r="D222" s="1">
        <f>'PR-RAS'!E226</f>
        <v>4455943.2699999996</v>
      </c>
      <c r="E222" s="1">
        <v>0</v>
      </c>
      <c r="F222" s="1">
        <v>0</v>
      </c>
      <c r="G222" s="2">
        <f t="shared" si="0"/>
        <v>2578763.1503399997</v>
      </c>
      <c r="H222" s="2">
        <f t="shared" si="1"/>
        <v>0.26999999955296516</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1154</v>
      </c>
      <c r="D223" s="1">
        <f>'PR-RAS'!E227</f>
        <v>288961.90000000002</v>
      </c>
      <c r="E223" s="1">
        <v>0</v>
      </c>
      <c r="F223" s="1">
        <v>0</v>
      </c>
      <c r="G223" s="2">
        <f t="shared" si="0"/>
        <v>128555.27160000001</v>
      </c>
      <c r="H223" s="2">
        <f t="shared" si="1"/>
        <v>9.9999999976716936E-2</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13356354</v>
      </c>
      <c r="D227" s="1">
        <f>'PR-RAS'!E231</f>
        <v>18851867.890000001</v>
      </c>
      <c r="E227" s="1">
        <v>0</v>
      </c>
      <c r="F227" s="1">
        <v>0</v>
      </c>
      <c r="G227" s="2">
        <f t="shared" si="0"/>
        <v>11539580.290280001</v>
      </c>
      <c r="H227" s="2">
        <f t="shared" si="1"/>
        <v>0.10999999940395355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5568174</v>
      </c>
      <c r="D228" s="1">
        <f>'PR-RAS'!E232</f>
        <v>8004388.6399999997</v>
      </c>
      <c r="E228" s="1">
        <v>0</v>
      </c>
      <c r="F228" s="1">
        <v>0</v>
      </c>
      <c r="G228" s="2">
        <f t="shared" si="0"/>
        <v>4897967.94056</v>
      </c>
      <c r="H228" s="2">
        <f t="shared" si="1"/>
        <v>0.36000000033527613</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7788180</v>
      </c>
      <c r="D229" s="1">
        <f>'PR-RAS'!E233</f>
        <v>10847479.25</v>
      </c>
      <c r="E229" s="1">
        <v>0</v>
      </c>
      <c r="F229" s="1">
        <v>0</v>
      </c>
      <c r="G229" s="2">
        <f t="shared" si="0"/>
        <v>6722155.5780000007</v>
      </c>
      <c r="H229" s="2">
        <f t="shared" si="1"/>
        <v>0.25</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7710498</v>
      </c>
      <c r="D232" s="1">
        <f>'PR-RAS'!E236</f>
        <v>7018256.4500000002</v>
      </c>
      <c r="E232" s="1">
        <v>0</v>
      </c>
      <c r="F232" s="1">
        <v>0</v>
      </c>
      <c r="G232" s="2">
        <f t="shared" si="0"/>
        <v>5023559.5179000003</v>
      </c>
      <c r="H232" s="2">
        <f t="shared" si="1"/>
        <v>0.45000000018626451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7310498</v>
      </c>
      <c r="D233" s="1">
        <f>'PR-RAS'!E237</f>
        <v>6669736.79</v>
      </c>
      <c r="E233" s="1">
        <v>0</v>
      </c>
      <c r="F233" s="1">
        <v>0</v>
      </c>
      <c r="G233" s="2">
        <f t="shared" si="0"/>
        <v>4790793.40656</v>
      </c>
      <c r="H233" s="2">
        <f t="shared" si="1"/>
        <v>0.2099999999627471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400000</v>
      </c>
      <c r="D234" s="1">
        <f>'PR-RAS'!E238</f>
        <v>348519.66</v>
      </c>
      <c r="E234" s="1">
        <v>0</v>
      </c>
      <c r="F234" s="1">
        <v>0</v>
      </c>
      <c r="G234" s="2">
        <f t="shared" si="0"/>
        <v>255610.16155999998</v>
      </c>
      <c r="H234" s="2">
        <f t="shared" si="1"/>
        <v>0.34000000002561137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165021170</v>
      </c>
      <c r="D236" s="1">
        <f>'PR-RAS'!E240</f>
        <v>163945151.21000001</v>
      </c>
      <c r="E236" s="1">
        <v>0</v>
      </c>
      <c r="F236" s="1">
        <v>0</v>
      </c>
      <c r="G236" s="2">
        <f t="shared" si="0"/>
        <v>115834196.0187</v>
      </c>
      <c r="H236" s="2">
        <f t="shared" si="1"/>
        <v>0.21000000834465027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122516160</v>
      </c>
      <c r="D237" s="1">
        <f>'PR-RAS'!E241</f>
        <v>135058774.5</v>
      </c>
      <c r="E237" s="1">
        <v>0</v>
      </c>
      <c r="F237" s="1">
        <v>0</v>
      </c>
      <c r="G237" s="2">
        <f t="shared" si="0"/>
        <v>92661555.324000001</v>
      </c>
      <c r="H237" s="2">
        <f t="shared" si="1"/>
        <v>0.5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38139210</v>
      </c>
      <c r="D238" s="1">
        <f>'PR-RAS'!E242</f>
        <v>27243748.989999998</v>
      </c>
      <c r="E238" s="1">
        <v>0</v>
      </c>
      <c r="F238" s="1">
        <v>0</v>
      </c>
      <c r="G238" s="2">
        <f t="shared" si="0"/>
        <v>21952529.791259997</v>
      </c>
      <c r="H238" s="2">
        <f t="shared" si="1"/>
        <v>1.0000001639127731E-2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4365800</v>
      </c>
      <c r="D239" s="1">
        <f>'PR-RAS'!E243</f>
        <v>1642627.72</v>
      </c>
      <c r="E239" s="1">
        <v>0</v>
      </c>
      <c r="F239" s="1">
        <v>0</v>
      </c>
      <c r="G239" s="2">
        <f t="shared" si="0"/>
        <v>1820951.1947199998</v>
      </c>
      <c r="H239" s="2">
        <f t="shared" si="1"/>
        <v>0.28000000002793968</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6309541</v>
      </c>
      <c r="D240" s="1">
        <f>'PR-RAS'!E244</f>
        <v>3330328.99</v>
      </c>
      <c r="E240" s="1">
        <v>0</v>
      </c>
      <c r="F240" s="1">
        <v>0</v>
      </c>
      <c r="G240" s="2">
        <f t="shared" si="0"/>
        <v>3099877.5562200001</v>
      </c>
      <c r="H240" s="2">
        <f t="shared" si="1"/>
        <v>9.9999997764825821E-3</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901927</v>
      </c>
      <c r="D241" s="1">
        <f>'PR-RAS'!E245</f>
        <v>1452546.55</v>
      </c>
      <c r="E241" s="1">
        <v>0</v>
      </c>
      <c r="F241" s="1">
        <v>0</v>
      </c>
      <c r="G241" s="2">
        <f t="shared" si="0"/>
        <v>913684.82400000002</v>
      </c>
      <c r="H241" s="2">
        <f t="shared" si="1"/>
        <v>0.44999999995343387</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5407614</v>
      </c>
      <c r="D242" s="1">
        <f>'PR-RAS'!E246</f>
        <v>1877782.44</v>
      </c>
      <c r="E242" s="1">
        <v>0</v>
      </c>
      <c r="F242" s="1">
        <v>0</v>
      </c>
      <c r="G242" s="2">
        <f t="shared" si="0"/>
        <v>2208326.1100799995</v>
      </c>
      <c r="H242" s="2">
        <f t="shared" si="1"/>
        <v>0.43999999994412065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1176131</v>
      </c>
      <c r="D243" s="1">
        <f>'PR-RAS'!E247</f>
        <v>56936.17</v>
      </c>
      <c r="E243" s="1">
        <v>0</v>
      </c>
      <c r="F243" s="1">
        <v>0</v>
      </c>
      <c r="G243" s="2">
        <f t="shared" si="0"/>
        <v>312180.80828</v>
      </c>
      <c r="H243" s="2">
        <f t="shared" si="1"/>
        <v>0.16999999999825377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469124</v>
      </c>
      <c r="D244" s="1">
        <f>'PR-RAS'!E248</f>
        <v>56936.17</v>
      </c>
      <c r="E244" s="1">
        <v>0</v>
      </c>
      <c r="F244" s="1">
        <v>0</v>
      </c>
      <c r="G244" s="2">
        <f t="shared" si="0"/>
        <v>141668.11061999999</v>
      </c>
      <c r="H244" s="2">
        <f t="shared" si="1"/>
        <v>0.16999999999825377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59896</v>
      </c>
      <c r="D246" s="1">
        <f>'PR-RAS'!E250</f>
        <v>0</v>
      </c>
      <c r="E246" s="1">
        <v>0</v>
      </c>
      <c r="F246" s="1">
        <v>0</v>
      </c>
      <c r="G246" s="2">
        <f t="shared" si="0"/>
        <v>14674.52</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647111</v>
      </c>
      <c r="D247" s="1">
        <f>'PR-RAS'!E251</f>
        <v>0</v>
      </c>
      <c r="E247" s="1">
        <v>0</v>
      </c>
      <c r="F247" s="1">
        <v>0</v>
      </c>
      <c r="G247" s="2">
        <f t="shared" si="0"/>
        <v>159189.30600000001</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10254887</v>
      </c>
      <c r="D248" s="1">
        <f>'PR-RAS'!E252</f>
        <v>11487454.33</v>
      </c>
      <c r="E248" s="1">
        <v>0</v>
      </c>
      <c r="F248" s="1">
        <v>0</v>
      </c>
      <c r="G248" s="2">
        <f t="shared" si="0"/>
        <v>8207759.5280200001</v>
      </c>
      <c r="H248" s="2">
        <f t="shared" si="1"/>
        <v>0.33000000007450581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10254887</v>
      </c>
      <c r="D255" s="1">
        <f>'PR-RAS'!E259</f>
        <v>11487454.33</v>
      </c>
      <c r="E255" s="1">
        <v>0</v>
      </c>
      <c r="F255" s="1">
        <v>0</v>
      </c>
      <c r="G255" s="2">
        <f t="shared" si="0"/>
        <v>8440368.0976400003</v>
      </c>
      <c r="H255" s="2">
        <f t="shared" si="1"/>
        <v>0.33000000007450581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1399607</v>
      </c>
      <c r="D256" s="1">
        <f>'PR-RAS'!E260</f>
        <v>388000</v>
      </c>
      <c r="E256" s="1">
        <v>0</v>
      </c>
      <c r="F256" s="1">
        <v>0</v>
      </c>
      <c r="G256" s="2">
        <f t="shared" si="0"/>
        <v>554779.78500000003</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8855280</v>
      </c>
      <c r="D257" s="1">
        <f>'PR-RAS'!E261</f>
        <v>11099454.33</v>
      </c>
      <c r="E257" s="1">
        <v>0</v>
      </c>
      <c r="F257" s="1">
        <v>0</v>
      </c>
      <c r="G257" s="2">
        <f t="shared" si="0"/>
        <v>7949872.2969599999</v>
      </c>
      <c r="H257" s="2">
        <f t="shared" si="1"/>
        <v>0.33000000007450581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47401429</v>
      </c>
      <c r="D259" s="1">
        <f>'PR-RAS'!E263</f>
        <v>71201565.270000011</v>
      </c>
      <c r="E259" s="1">
        <v>0</v>
      </c>
      <c r="F259" s="1">
        <v>0</v>
      </c>
      <c r="G259" s="2">
        <f t="shared" si="0"/>
        <v>48969576.361320004</v>
      </c>
      <c r="H259" s="2">
        <f t="shared" si="1"/>
        <v>0.27000001072883606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21303817</v>
      </c>
      <c r="D260" s="1">
        <f>'PR-RAS'!E264</f>
        <v>22930809.119999997</v>
      </c>
      <c r="E260" s="1">
        <v>0</v>
      </c>
      <c r="F260" s="1">
        <v>0</v>
      </c>
      <c r="G260" s="2">
        <f t="shared" si="0"/>
        <v>17395847.727159999</v>
      </c>
      <c r="H260" s="2">
        <f t="shared" si="1"/>
        <v>0.11999999731779099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20351149</v>
      </c>
      <c r="D261" s="1">
        <f>'PR-RAS'!E265</f>
        <v>21090538.649999999</v>
      </c>
      <c r="E261" s="1">
        <v>0</v>
      </c>
      <c r="F261" s="1">
        <v>0</v>
      </c>
      <c r="G261" s="2">
        <f t="shared" si="0"/>
        <v>16258378.838</v>
      </c>
      <c r="H261" s="2">
        <f t="shared" si="1"/>
        <v>0.35000000149011612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32850</v>
      </c>
      <c r="D262" s="1">
        <f>'PR-RAS'!E266</f>
        <v>29289.59</v>
      </c>
      <c r="E262" s="1">
        <v>0</v>
      </c>
      <c r="F262" s="1">
        <v>0</v>
      </c>
      <c r="G262" s="2">
        <f t="shared" si="0"/>
        <v>23863.01598</v>
      </c>
      <c r="H262" s="2">
        <f t="shared" si="1"/>
        <v>0.40999999999985448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919818</v>
      </c>
      <c r="D263" s="1">
        <f>'PR-RAS'!E267</f>
        <v>1810980.88</v>
      </c>
      <c r="E263" s="1">
        <v>0</v>
      </c>
      <c r="F263" s="1">
        <v>0</v>
      </c>
      <c r="G263" s="2">
        <f t="shared" si="0"/>
        <v>1189946.29712</v>
      </c>
      <c r="H263" s="2">
        <f t="shared" si="1"/>
        <v>0.12000000011175871</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9596558</v>
      </c>
      <c r="D264" s="1">
        <f>'PR-RAS'!E268</f>
        <v>15232663.41</v>
      </c>
      <c r="E264" s="1">
        <v>0</v>
      </c>
      <c r="F264" s="1">
        <v>0</v>
      </c>
      <c r="G264" s="2">
        <f t="shared" si="0"/>
        <v>10536275.707660001</v>
      </c>
      <c r="H264" s="2">
        <f t="shared" si="1"/>
        <v>0.41000000014901161</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9595421</v>
      </c>
      <c r="D265" s="1">
        <f>'PR-RAS'!E269</f>
        <v>15232663.41</v>
      </c>
      <c r="E265" s="1">
        <v>0</v>
      </c>
      <c r="F265" s="1">
        <v>0</v>
      </c>
      <c r="G265" s="2">
        <f t="shared" ref="G265:G521" si="8">(B265/1000)*(C265*1+D265*2)</f>
        <v>10576037.424480001</v>
      </c>
      <c r="H265" s="2">
        <f t="shared" ref="H265:H521" si="9">ABS(C265-ROUND(C265,0))+ABS(D265-ROUND(D265,0))</f>
        <v>0.41000000014901161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1137</v>
      </c>
      <c r="D267" s="1">
        <f>'PR-RAS'!E271</f>
        <v>0</v>
      </c>
      <c r="E267" s="1">
        <v>0</v>
      </c>
      <c r="F267" s="1">
        <v>0</v>
      </c>
      <c r="G267" s="2">
        <f t="shared" si="8"/>
        <v>302.44200000000001</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16501054</v>
      </c>
      <c r="D275" s="1">
        <f>'PR-RAS'!E279</f>
        <v>33038092.740000002</v>
      </c>
      <c r="E275" s="1">
        <v>0</v>
      </c>
      <c r="F275" s="1">
        <v>0</v>
      </c>
      <c r="G275" s="2">
        <f t="shared" si="8"/>
        <v>22626163.617520005</v>
      </c>
      <c r="H275" s="2">
        <f t="shared" si="9"/>
        <v>0.25999999791383743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9990990</v>
      </c>
      <c r="D276" s="1">
        <f>'PR-RAS'!E280</f>
        <v>29403577.850000001</v>
      </c>
      <c r="E276" s="1">
        <v>0</v>
      </c>
      <c r="F276" s="1">
        <v>0</v>
      </c>
      <c r="G276" s="2">
        <f t="shared" si="8"/>
        <v>18919490.067500003</v>
      </c>
      <c r="H276" s="2">
        <f t="shared" si="9"/>
        <v>0.14999999850988388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2966001</v>
      </c>
      <c r="D277" s="1">
        <f>'PR-RAS'!E281</f>
        <v>1477321.34</v>
      </c>
      <c r="E277" s="1">
        <v>0</v>
      </c>
      <c r="F277" s="1">
        <v>0</v>
      </c>
      <c r="G277" s="2">
        <f t="shared" si="8"/>
        <v>1634097.6556800001</v>
      </c>
      <c r="H277" s="2">
        <f t="shared" si="9"/>
        <v>0.34000000008381903</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3544063</v>
      </c>
      <c r="D278" s="1">
        <f>'PR-RAS'!E282</f>
        <v>2157193.5499999998</v>
      </c>
      <c r="E278" s="1">
        <v>0</v>
      </c>
      <c r="F278" s="1">
        <v>0</v>
      </c>
      <c r="G278" s="2">
        <f t="shared" si="8"/>
        <v>2176790.6776999999</v>
      </c>
      <c r="H278" s="2">
        <f t="shared" si="9"/>
        <v>0.45000000018626451</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371004782</v>
      </c>
      <c r="D285" s="1">
        <f>'PR-RAS'!E289</f>
        <v>398962425.75999999</v>
      </c>
      <c r="E285" s="1">
        <v>0</v>
      </c>
      <c r="F285" s="1">
        <v>0</v>
      </c>
      <c r="G285" s="2">
        <f t="shared" si="8"/>
        <v>331976015.91967994</v>
      </c>
      <c r="H285" s="2">
        <f t="shared" si="9"/>
        <v>0.24000000953674316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17925957</v>
      </c>
      <c r="D286" s="1">
        <f>'PR-RAS'!E290</f>
        <v>30409615.439999998</v>
      </c>
      <c r="E286" s="1">
        <v>0</v>
      </c>
      <c r="F286" s="1">
        <v>0</v>
      </c>
      <c r="G286" s="2">
        <f t="shared" si="8"/>
        <v>22442378.545799997</v>
      </c>
      <c r="H286" s="2">
        <f t="shared" si="9"/>
        <v>0.43999999761581421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34010949</v>
      </c>
      <c r="D288" s="1">
        <f>'PR-RAS'!E292</f>
        <v>47707139.82</v>
      </c>
      <c r="E288" s="1">
        <v>0</v>
      </c>
      <c r="F288" s="1">
        <v>0</v>
      </c>
      <c r="G288" s="2">
        <f t="shared" si="8"/>
        <v>37145040.619679995</v>
      </c>
      <c r="H288" s="2">
        <f t="shared" si="9"/>
        <v>0.17999999970197678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7567230</v>
      </c>
      <c r="D290" s="1">
        <f>'PR-RAS'!E294</f>
        <v>8412919.9499999993</v>
      </c>
      <c r="E290" s="1">
        <v>0</v>
      </c>
      <c r="F290" s="1">
        <v>0</v>
      </c>
      <c r="G290" s="2">
        <f t="shared" si="8"/>
        <v>7049597.2010999992</v>
      </c>
      <c r="H290" s="2">
        <f t="shared" si="9"/>
        <v>5.000000074505806E-2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295767</v>
      </c>
      <c r="D293" s="1">
        <f>'PR-RAS'!E298</f>
        <v>1149058.3999999999</v>
      </c>
      <c r="E293" s="1">
        <v>0</v>
      </c>
      <c r="F293" s="1">
        <v>0</v>
      </c>
      <c r="G293" s="2">
        <f t="shared" si="8"/>
        <v>757414.06959999993</v>
      </c>
      <c r="H293" s="2">
        <f t="shared" si="9"/>
        <v>0.39999999990686774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409</v>
      </c>
      <c r="D294" s="1">
        <f>'PR-RAS'!E299</f>
        <v>780524.96</v>
      </c>
      <c r="E294" s="1">
        <v>0</v>
      </c>
      <c r="F294" s="1">
        <v>0</v>
      </c>
      <c r="G294" s="2">
        <f t="shared" si="8"/>
        <v>457507.46355999995</v>
      </c>
      <c r="H294" s="2">
        <f t="shared" si="9"/>
        <v>4.0000000037252903E-2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409</v>
      </c>
      <c r="D295" s="1">
        <f>'PR-RAS'!E300</f>
        <v>272249.57</v>
      </c>
      <c r="E295" s="1">
        <v>0</v>
      </c>
      <c r="F295" s="1">
        <v>0</v>
      </c>
      <c r="G295" s="2">
        <f t="shared" si="8"/>
        <v>160202.99315999998</v>
      </c>
      <c r="H295" s="2">
        <f t="shared" si="9"/>
        <v>0.42999999999301508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409</v>
      </c>
      <c r="D296" s="1">
        <f>'PR-RAS'!E301</f>
        <v>272249.57</v>
      </c>
      <c r="E296" s="1">
        <v>0</v>
      </c>
      <c r="F296" s="1">
        <v>0</v>
      </c>
      <c r="G296" s="2">
        <f t="shared" si="8"/>
        <v>160747.9013</v>
      </c>
      <c r="H296" s="2">
        <f t="shared" si="9"/>
        <v>0.42999999999301508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508275.39</v>
      </c>
      <c r="E299" s="1">
        <v>0</v>
      </c>
      <c r="F299" s="1">
        <v>0</v>
      </c>
      <c r="G299" s="2">
        <f t="shared" si="8"/>
        <v>302932.13244000002</v>
      </c>
      <c r="H299" s="2">
        <f t="shared" si="9"/>
        <v>0.39000000001396984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2250</v>
      </c>
      <c r="E302" s="1">
        <v>0</v>
      </c>
      <c r="F302" s="1">
        <v>0</v>
      </c>
      <c r="G302" s="2">
        <f t="shared" si="8"/>
        <v>1354.5</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506025.39</v>
      </c>
      <c r="E303" s="1">
        <v>0</v>
      </c>
      <c r="F303" s="1">
        <v>0</v>
      </c>
      <c r="G303" s="2">
        <f t="shared" si="8"/>
        <v>305639.33555999998</v>
      </c>
      <c r="H303" s="2">
        <f t="shared" si="9"/>
        <v>0.39000000001396984</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295358</v>
      </c>
      <c r="D306" s="1">
        <f>'PR-RAS'!E311</f>
        <v>368533.44</v>
      </c>
      <c r="E306" s="1">
        <v>0</v>
      </c>
      <c r="F306" s="1">
        <v>0</v>
      </c>
      <c r="G306" s="2">
        <f t="shared" si="8"/>
        <v>314889.58840000001</v>
      </c>
      <c r="H306" s="2">
        <f t="shared" si="9"/>
        <v>0.44000000000232831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250950</v>
      </c>
      <c r="D312" s="1">
        <f>'PR-RAS'!E317</f>
        <v>339783.44</v>
      </c>
      <c r="E312" s="1">
        <v>0</v>
      </c>
      <c r="F312" s="1">
        <v>0</v>
      </c>
      <c r="G312" s="2">
        <f t="shared" si="8"/>
        <v>289390.74968000001</v>
      </c>
      <c r="H312" s="2">
        <f t="shared" si="9"/>
        <v>0.44000000000232831</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2700</v>
      </c>
      <c r="D313" s="1">
        <f>'PR-RAS'!E318</f>
        <v>72028.34</v>
      </c>
      <c r="E313" s="1">
        <v>0</v>
      </c>
      <c r="F313" s="1">
        <v>0</v>
      </c>
      <c r="G313" s="2">
        <f t="shared" si="8"/>
        <v>45788.084159999999</v>
      </c>
      <c r="H313" s="2">
        <f t="shared" si="9"/>
        <v>0.33999999999650754</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7282.4</v>
      </c>
      <c r="E314" s="1">
        <v>0</v>
      </c>
      <c r="F314" s="1">
        <v>0</v>
      </c>
      <c r="G314" s="2">
        <f t="shared" si="8"/>
        <v>4558.7824000000001</v>
      </c>
      <c r="H314" s="2">
        <f t="shared" si="9"/>
        <v>0.3999999999996362</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600</v>
      </c>
      <c r="E315" s="1">
        <v>0</v>
      </c>
      <c r="F315" s="1">
        <v>0</v>
      </c>
      <c r="G315" s="2">
        <f t="shared" si="8"/>
        <v>376.8</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248250</v>
      </c>
      <c r="D319" s="1">
        <f>'PR-RAS'!E324</f>
        <v>259872.7</v>
      </c>
      <c r="E319" s="1">
        <v>0</v>
      </c>
      <c r="F319" s="1">
        <v>0</v>
      </c>
      <c r="G319" s="2">
        <f t="shared" si="8"/>
        <v>244222.53720000002</v>
      </c>
      <c r="H319" s="2">
        <f t="shared" si="9"/>
        <v>0.29999999998835847</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44408</v>
      </c>
      <c r="D321" s="1">
        <f>'PR-RAS'!E326</f>
        <v>0</v>
      </c>
      <c r="E321" s="1">
        <v>0</v>
      </c>
      <c r="F321" s="1">
        <v>0</v>
      </c>
      <c r="G321" s="2">
        <f t="shared" si="8"/>
        <v>14210.56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44408</v>
      </c>
      <c r="D322" s="1">
        <f>'PR-RAS'!E327</f>
        <v>0</v>
      </c>
      <c r="E322" s="1">
        <v>0</v>
      </c>
      <c r="F322" s="1">
        <v>0</v>
      </c>
      <c r="G322" s="2">
        <f t="shared" si="8"/>
        <v>14254.968000000001</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28750</v>
      </c>
      <c r="E326" s="1">
        <v>0</v>
      </c>
      <c r="F326" s="1">
        <v>0</v>
      </c>
      <c r="G326" s="2">
        <f t="shared" si="8"/>
        <v>18687.5</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28750</v>
      </c>
      <c r="E330" s="1">
        <v>0</v>
      </c>
      <c r="F330" s="1">
        <v>0</v>
      </c>
      <c r="G330" s="2">
        <f t="shared" si="8"/>
        <v>18917.5</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12141449</v>
      </c>
      <c r="D345" s="1">
        <f>'PR-RAS'!E350</f>
        <v>21057929.480000004</v>
      </c>
      <c r="E345" s="1">
        <v>0</v>
      </c>
      <c r="F345" s="1">
        <v>0</v>
      </c>
      <c r="G345" s="2">
        <f t="shared" si="8"/>
        <v>18664513.938240003</v>
      </c>
      <c r="H345" s="2">
        <f t="shared" si="9"/>
        <v>0.48000000417232513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400631</v>
      </c>
      <c r="D346" s="1">
        <f>'PR-RAS'!E351</f>
        <v>144853.75</v>
      </c>
      <c r="E346" s="1">
        <v>0</v>
      </c>
      <c r="F346" s="1">
        <v>0</v>
      </c>
      <c r="G346" s="2">
        <f t="shared" si="8"/>
        <v>238166.78249999997</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400631</v>
      </c>
      <c r="D351" s="1">
        <f>'PR-RAS'!E356</f>
        <v>144853.75</v>
      </c>
      <c r="E351" s="1">
        <v>0</v>
      </c>
      <c r="F351" s="1">
        <v>0</v>
      </c>
      <c r="G351" s="2">
        <f t="shared" si="8"/>
        <v>241618.47499999998</v>
      </c>
      <c r="H351" s="2">
        <f t="shared" si="9"/>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7125</v>
      </c>
      <c r="D354" s="1">
        <f>'PR-RAS'!E359</f>
        <v>144853.75</v>
      </c>
      <c r="E354" s="1">
        <v>0</v>
      </c>
      <c r="F354" s="1">
        <v>0</v>
      </c>
      <c r="G354" s="2">
        <f t="shared" si="8"/>
        <v>104781.8725</v>
      </c>
      <c r="H354" s="2">
        <f t="shared" si="9"/>
        <v>0.25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393506</v>
      </c>
      <c r="D355" s="1">
        <f>'PR-RAS'!E360</f>
        <v>0</v>
      </c>
      <c r="E355" s="1">
        <v>0</v>
      </c>
      <c r="F355" s="1">
        <v>0</v>
      </c>
      <c r="G355" s="2">
        <f t="shared" si="8"/>
        <v>139301.12399999998</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8411717</v>
      </c>
      <c r="D358" s="1">
        <f>'PR-RAS'!E363</f>
        <v>15990582.160000002</v>
      </c>
      <c r="E358" s="1">
        <v>0</v>
      </c>
      <c r="F358" s="1">
        <v>0</v>
      </c>
      <c r="G358" s="2">
        <f t="shared" si="8"/>
        <v>14420258.631240003</v>
      </c>
      <c r="H358" s="2">
        <f t="shared" si="9"/>
        <v>0.16000000201165676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3561753</v>
      </c>
      <c r="D359" s="1">
        <f>'PR-RAS'!E364</f>
        <v>10197648.34</v>
      </c>
      <c r="E359" s="1">
        <v>0</v>
      </c>
      <c r="F359" s="1">
        <v>0</v>
      </c>
      <c r="G359" s="2">
        <f t="shared" si="8"/>
        <v>8576623.7854399998</v>
      </c>
      <c r="H359" s="2">
        <f t="shared" si="9"/>
        <v>0.33999999985098839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3561753</v>
      </c>
      <c r="D361" s="1">
        <f>'PR-RAS'!E366</f>
        <v>10197648.34</v>
      </c>
      <c r="E361" s="1">
        <v>0</v>
      </c>
      <c r="F361" s="1">
        <v>0</v>
      </c>
      <c r="G361" s="2">
        <f t="shared" si="8"/>
        <v>8624537.8848000001</v>
      </c>
      <c r="H361" s="2">
        <f t="shared" si="9"/>
        <v>0.33999999985098839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4245491</v>
      </c>
      <c r="D364" s="1">
        <f>'PR-RAS'!E369</f>
        <v>3875611.3899999997</v>
      </c>
      <c r="E364" s="1">
        <v>0</v>
      </c>
      <c r="F364" s="1">
        <v>0</v>
      </c>
      <c r="G364" s="2">
        <f t="shared" si="8"/>
        <v>4354807.1021400001</v>
      </c>
      <c r="H364" s="2">
        <f t="shared" si="9"/>
        <v>0.38999999966472387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1498707</v>
      </c>
      <c r="D365" s="1">
        <f>'PR-RAS'!E370</f>
        <v>1782274.18</v>
      </c>
      <c r="E365" s="1">
        <v>0</v>
      </c>
      <c r="F365" s="1">
        <v>0</v>
      </c>
      <c r="G365" s="2">
        <f t="shared" si="8"/>
        <v>1843024.9510399997</v>
      </c>
      <c r="H365" s="2">
        <f t="shared" si="9"/>
        <v>0.17999999993480742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694538</v>
      </c>
      <c r="D366" s="1">
        <f>'PR-RAS'!E371</f>
        <v>499296.2</v>
      </c>
      <c r="E366" s="1">
        <v>0</v>
      </c>
      <c r="F366" s="1">
        <v>0</v>
      </c>
      <c r="G366" s="2">
        <f t="shared" si="8"/>
        <v>617992.5959999999</v>
      </c>
      <c r="H366" s="2">
        <f t="shared" si="9"/>
        <v>0.20000000001164153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87834</v>
      </c>
      <c r="D367" s="1">
        <f>'PR-RAS'!E372</f>
        <v>269375.26</v>
      </c>
      <c r="E367" s="1">
        <v>0</v>
      </c>
      <c r="F367" s="1">
        <v>0</v>
      </c>
      <c r="G367" s="2">
        <f t="shared" si="8"/>
        <v>229329.93432</v>
      </c>
      <c r="H367" s="2">
        <f t="shared" si="9"/>
        <v>0.26000000000931323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79246</v>
      </c>
      <c r="D368" s="1">
        <f>'PR-RAS'!E373</f>
        <v>0</v>
      </c>
      <c r="E368" s="1">
        <v>0</v>
      </c>
      <c r="F368" s="1">
        <v>0</v>
      </c>
      <c r="G368" s="2">
        <f t="shared" si="8"/>
        <v>29083.281999999999</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533013.25</v>
      </c>
      <c r="E370" s="1">
        <v>0</v>
      </c>
      <c r="F370" s="1">
        <v>0</v>
      </c>
      <c r="G370" s="2">
        <f t="shared" si="8"/>
        <v>393363.77850000001</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1885166</v>
      </c>
      <c r="D371" s="1">
        <f>'PR-RAS'!E376</f>
        <v>791652.5</v>
      </c>
      <c r="E371" s="1">
        <v>0</v>
      </c>
      <c r="F371" s="1">
        <v>0</v>
      </c>
      <c r="G371" s="2">
        <f t="shared" si="8"/>
        <v>1283334.27</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588999.63</v>
      </c>
      <c r="E373" s="1">
        <v>0</v>
      </c>
      <c r="F373" s="1">
        <v>0</v>
      </c>
      <c r="G373" s="2">
        <f t="shared" si="8"/>
        <v>438215.72472</v>
      </c>
      <c r="H373" s="2">
        <f t="shared" si="9"/>
        <v>0.36999999999534339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588999.63</v>
      </c>
      <c r="E374" s="1">
        <v>0</v>
      </c>
      <c r="F374" s="1">
        <v>0</v>
      </c>
      <c r="G374" s="2">
        <f t="shared" si="8"/>
        <v>439393.72398000001</v>
      </c>
      <c r="H374" s="2">
        <f t="shared" si="9"/>
        <v>0.36999999999534339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604473</v>
      </c>
      <c r="D386" s="1">
        <f>'PR-RAS'!E391</f>
        <v>1328322.8</v>
      </c>
      <c r="E386" s="1">
        <v>0</v>
      </c>
      <c r="F386" s="1">
        <v>0</v>
      </c>
      <c r="G386" s="2">
        <f t="shared" si="8"/>
        <v>1255530.6610000001</v>
      </c>
      <c r="H386" s="2">
        <f t="shared" si="9"/>
        <v>0.19999999995343387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425223</v>
      </c>
      <c r="D388" s="1">
        <f>'PR-RAS'!E393</f>
        <v>400127.8</v>
      </c>
      <c r="E388" s="1">
        <v>0</v>
      </c>
      <c r="F388" s="1">
        <v>0</v>
      </c>
      <c r="G388" s="2">
        <f t="shared" si="8"/>
        <v>474260.21820000006</v>
      </c>
      <c r="H388" s="2">
        <f t="shared" si="9"/>
        <v>0.20000000001164153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179250</v>
      </c>
      <c r="D390" s="1">
        <f>'PR-RAS'!E395</f>
        <v>928195</v>
      </c>
      <c r="E390" s="1">
        <v>0</v>
      </c>
      <c r="F390" s="1">
        <v>0</v>
      </c>
      <c r="G390" s="2">
        <f t="shared" si="8"/>
        <v>791863.96000000008</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3329101</v>
      </c>
      <c r="D397" s="1">
        <f>'PR-RAS'!E402</f>
        <v>4922493.57</v>
      </c>
      <c r="E397" s="1">
        <v>0</v>
      </c>
      <c r="F397" s="1">
        <v>0</v>
      </c>
      <c r="G397" s="2">
        <f t="shared" si="8"/>
        <v>5216938.9034400005</v>
      </c>
      <c r="H397" s="2">
        <f t="shared" si="9"/>
        <v>0.42999999970197678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3329101</v>
      </c>
      <c r="D398" s="1">
        <f>'PR-RAS'!E403</f>
        <v>4922493.57</v>
      </c>
      <c r="E398" s="1">
        <v>0</v>
      </c>
      <c r="F398" s="1">
        <v>0</v>
      </c>
      <c r="G398" s="2">
        <f t="shared" si="8"/>
        <v>5230112.9915800001</v>
      </c>
      <c r="H398" s="2">
        <f t="shared" si="9"/>
        <v>0.42999999970197678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11845682</v>
      </c>
      <c r="D403" s="1">
        <f>'PR-RAS'!E408</f>
        <v>19908871.080000006</v>
      </c>
      <c r="E403" s="1">
        <v>0</v>
      </c>
      <c r="F403" s="1">
        <v>0</v>
      </c>
      <c r="G403" s="2">
        <f t="shared" si="8"/>
        <v>20768696.512320004</v>
      </c>
      <c r="H403" s="2">
        <f t="shared" si="9"/>
        <v>8.0000005662441254E-2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931794</v>
      </c>
      <c r="D404" s="1">
        <f>'PR-RAS'!E409</f>
        <v>0</v>
      </c>
      <c r="E404" s="1">
        <v>0</v>
      </c>
      <c r="F404" s="1">
        <v>0</v>
      </c>
      <c r="G404" s="2">
        <f t="shared" si="8"/>
        <v>375512.98200000002</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376886.77</v>
      </c>
      <c r="E405" s="1">
        <v>0</v>
      </c>
      <c r="F405" s="1">
        <v>0</v>
      </c>
      <c r="G405" s="2">
        <f t="shared" si="8"/>
        <v>304524.51016000006</v>
      </c>
      <c r="H405" s="2">
        <f t="shared" si="9"/>
        <v>0.22999999998137355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389226506</v>
      </c>
      <c r="D407" s="1">
        <f>'PR-RAS'!E412</f>
        <v>430521099.59999996</v>
      </c>
      <c r="E407" s="1">
        <v>0</v>
      </c>
      <c r="F407" s="1">
        <v>0</v>
      </c>
      <c r="G407" s="2">
        <f t="shared" si="8"/>
        <v>507609094.31119996</v>
      </c>
      <c r="H407" s="2">
        <f t="shared" si="9"/>
        <v>0.40000003576278687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383146231</v>
      </c>
      <c r="D408" s="1">
        <f>'PR-RAS'!E413</f>
        <v>420020355.24000001</v>
      </c>
      <c r="E408" s="1">
        <v>0</v>
      </c>
      <c r="F408" s="1">
        <v>0</v>
      </c>
      <c r="G408" s="2">
        <f t="shared" si="8"/>
        <v>497837085.18235999</v>
      </c>
      <c r="H408" s="2">
        <f t="shared" si="9"/>
        <v>0.24000000953674316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6080275</v>
      </c>
      <c r="D409" s="1">
        <f>'PR-RAS'!E414</f>
        <v>10500744.359999955</v>
      </c>
      <c r="E409" s="1">
        <v>0</v>
      </c>
      <c r="F409" s="1">
        <v>0</v>
      </c>
      <c r="G409" s="2">
        <f t="shared" si="8"/>
        <v>11049359.597759962</v>
      </c>
      <c r="H409" s="2">
        <f t="shared" si="9"/>
        <v>0.35999995470046997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34942743</v>
      </c>
      <c r="D411" s="1">
        <f>'PR-RAS'!E416</f>
        <v>47330253.049999997</v>
      </c>
      <c r="E411" s="1">
        <v>0</v>
      </c>
      <c r="F411" s="1">
        <v>0</v>
      </c>
      <c r="G411" s="2">
        <f t="shared" si="8"/>
        <v>53137332.130999997</v>
      </c>
      <c r="H411" s="2">
        <f t="shared" si="9"/>
        <v>4.9999997019767761E-2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7567230</v>
      </c>
      <c r="D413" s="1">
        <f>'PR-RAS'!E418</f>
        <v>8412919.9499999993</v>
      </c>
      <c r="E413" s="1">
        <v>0</v>
      </c>
      <c r="F413" s="1">
        <v>0</v>
      </c>
      <c r="G413" s="2">
        <f t="shared" si="8"/>
        <v>10049944.798799999</v>
      </c>
      <c r="H413" s="2">
        <f t="shared" si="9"/>
        <v>5.000000074505806E-2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1223884</v>
      </c>
      <c r="D414" s="1">
        <f>'PR-RAS'!E420</f>
        <v>144666.16</v>
      </c>
      <c r="E414" s="1">
        <v>0</v>
      </c>
      <c r="F414" s="1">
        <v>0</v>
      </c>
      <c r="G414" s="2">
        <f t="shared" si="8"/>
        <v>624958.34016000002</v>
      </c>
      <c r="H414" s="2">
        <f t="shared" si="9"/>
        <v>0.16000000000349246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800000</v>
      </c>
      <c r="D415" s="1">
        <f>'PR-RAS'!E421</f>
        <v>0</v>
      </c>
      <c r="E415" s="1">
        <v>0</v>
      </c>
      <c r="F415" s="1">
        <v>0</v>
      </c>
      <c r="G415" s="2">
        <f t="shared" si="8"/>
        <v>331200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800000</v>
      </c>
      <c r="D421" s="1">
        <f>'PR-RAS'!E427</f>
        <v>0</v>
      </c>
      <c r="E421" s="1">
        <v>0</v>
      </c>
      <c r="F421" s="1">
        <v>0</v>
      </c>
      <c r="G421" s="2">
        <f t="shared" si="8"/>
        <v>336000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800000</v>
      </c>
      <c r="D422" s="1">
        <f>'PR-RAS'!E428</f>
        <v>0</v>
      </c>
      <c r="E422" s="1">
        <v>0</v>
      </c>
      <c r="F422" s="1">
        <v>0</v>
      </c>
      <c r="G422" s="2">
        <f t="shared" si="8"/>
        <v>336800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400329</v>
      </c>
      <c r="D466" s="1">
        <f>'PR-RAS'!E472</f>
        <v>144666.16</v>
      </c>
      <c r="E466" s="1">
        <v>0</v>
      </c>
      <c r="F466" s="1">
        <v>0</v>
      </c>
      <c r="G466" s="2">
        <f t="shared" si="8"/>
        <v>320692.51380000007</v>
      </c>
      <c r="H466" s="2">
        <f t="shared" si="9"/>
        <v>0.16000000000349246</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400329</v>
      </c>
      <c r="D471" s="1">
        <f>'PR-RAS'!E477</f>
        <v>144666.16</v>
      </c>
      <c r="E471" s="1">
        <v>0</v>
      </c>
      <c r="F471" s="1">
        <v>0</v>
      </c>
      <c r="G471" s="2">
        <f t="shared" si="8"/>
        <v>324140.82040000003</v>
      </c>
      <c r="H471" s="2">
        <f t="shared" si="9"/>
        <v>0.16000000000349246</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23555</v>
      </c>
      <c r="D478" s="1">
        <f>'PR-RAS'!E484</f>
        <v>0</v>
      </c>
      <c r="E478" s="1">
        <v>0</v>
      </c>
      <c r="F478" s="1">
        <v>0</v>
      </c>
      <c r="G478" s="2">
        <f t="shared" si="8"/>
        <v>11235.734999999999</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23555</v>
      </c>
      <c r="D501" s="1">
        <f>'PR-RAS'!E507</f>
        <v>0</v>
      </c>
      <c r="E501" s="1">
        <v>0</v>
      </c>
      <c r="F501" s="1">
        <v>0</v>
      </c>
      <c r="G501" s="2">
        <f t="shared" si="8"/>
        <v>11777.5</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23555</v>
      </c>
      <c r="D502" s="1">
        <f>'PR-RAS'!E508</f>
        <v>0</v>
      </c>
      <c r="E502" s="1">
        <v>0</v>
      </c>
      <c r="F502" s="1">
        <v>0</v>
      </c>
      <c r="G502" s="2">
        <f t="shared" si="8"/>
        <v>11801.055</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2688401</v>
      </c>
      <c r="D522" s="1">
        <f>'PR-RAS'!E528</f>
        <v>3711955.55</v>
      </c>
      <c r="E522" s="1">
        <v>0</v>
      </c>
      <c r="F522" s="1">
        <v>0</v>
      </c>
      <c r="G522" s="2">
        <f t="shared" ref="G522:G809" si="10">(B522/1000)*(C522*1+D522*2)</f>
        <v>5268514.6041000001</v>
      </c>
      <c r="H522" s="2">
        <f t="shared" ref="H522:H809" si="11">ABS(C522-ROUND(C522,0))+ABS(D522-ROUND(D522,0))</f>
        <v>0.45000000018626451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1000000</v>
      </c>
      <c r="E574" s="1">
        <v>0</v>
      </c>
      <c r="F574" s="1">
        <v>0</v>
      </c>
      <c r="G574" s="2">
        <f t="shared" si="10"/>
        <v>1146000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1000000</v>
      </c>
      <c r="E579" s="1">
        <v>0</v>
      </c>
      <c r="F579" s="1">
        <v>0</v>
      </c>
      <c r="G579" s="2">
        <f t="shared" si="10"/>
        <v>1156000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1000000</v>
      </c>
      <c r="E580" s="1">
        <v>0</v>
      </c>
      <c r="F580" s="1">
        <v>0</v>
      </c>
      <c r="G580" s="2">
        <f t="shared" si="10"/>
        <v>1158000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2688401</v>
      </c>
      <c r="D587" s="1">
        <f>'PR-RAS'!E593</f>
        <v>2711955.55</v>
      </c>
      <c r="E587" s="1">
        <v>0</v>
      </c>
      <c r="F587" s="1">
        <v>0</v>
      </c>
      <c r="G587" s="2">
        <f t="shared" si="10"/>
        <v>4753814.8905999996</v>
      </c>
      <c r="H587" s="2">
        <f t="shared" si="11"/>
        <v>0.45000000018626451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1939167</v>
      </c>
      <c r="D599" s="1">
        <f>'PR-RAS'!E605</f>
        <v>1939166.68</v>
      </c>
      <c r="E599" s="1">
        <v>0</v>
      </c>
      <c r="F599" s="1">
        <v>0</v>
      </c>
      <c r="G599" s="2">
        <f t="shared" si="10"/>
        <v>3478865.2152799997</v>
      </c>
      <c r="H599" s="2">
        <f t="shared" si="11"/>
        <v>0.32000000006519258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1939167</v>
      </c>
      <c r="D600" s="1">
        <f>'PR-RAS'!E606</f>
        <v>1939166.68</v>
      </c>
      <c r="E600" s="1">
        <v>0</v>
      </c>
      <c r="F600" s="1">
        <v>0</v>
      </c>
      <c r="G600" s="2">
        <f t="shared" si="10"/>
        <v>3484682.7156399996</v>
      </c>
      <c r="H600" s="2">
        <f t="shared" si="11"/>
        <v>0.32000000006519258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749234</v>
      </c>
      <c r="D611" s="1">
        <f>'PR-RAS'!E617</f>
        <v>772788.87</v>
      </c>
      <c r="E611" s="1">
        <v>0</v>
      </c>
      <c r="F611" s="1">
        <v>0</v>
      </c>
      <c r="G611" s="2">
        <f t="shared" si="10"/>
        <v>1399835.1614000001</v>
      </c>
      <c r="H611" s="2">
        <f t="shared" si="11"/>
        <v>0.13000000000465661</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749234</v>
      </c>
      <c r="D612" s="1">
        <f>'PR-RAS'!E618</f>
        <v>772788.87</v>
      </c>
      <c r="E612" s="1">
        <v>0</v>
      </c>
      <c r="F612" s="1">
        <v>0</v>
      </c>
      <c r="G612" s="2">
        <f t="shared" si="10"/>
        <v>1402129.9731400001</v>
      </c>
      <c r="H612" s="2">
        <f t="shared" si="11"/>
        <v>0.13000000000465661</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1464517</v>
      </c>
      <c r="D630" s="1">
        <f>'PR-RAS'!E636</f>
        <v>3567289.3899999997</v>
      </c>
      <c r="E630" s="1">
        <v>0</v>
      </c>
      <c r="F630" s="1">
        <v>0</v>
      </c>
      <c r="G630" s="2">
        <f t="shared" si="10"/>
        <v>5408831.2456199992</v>
      </c>
      <c r="H630" s="2">
        <f t="shared" si="11"/>
        <v>0.38999999966472387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81339</v>
      </c>
      <c r="D631" s="1">
        <f>'PR-RAS'!E637</f>
        <v>0</v>
      </c>
      <c r="E631" s="1">
        <v>0</v>
      </c>
      <c r="F631" s="1">
        <v>0</v>
      </c>
      <c r="G631" s="2">
        <f t="shared" si="10"/>
        <v>51243.57</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23350.63</v>
      </c>
      <c r="E632" s="1">
        <v>0</v>
      </c>
      <c r="F632" s="1">
        <v>0</v>
      </c>
      <c r="G632" s="2">
        <f t="shared" si="10"/>
        <v>29468.495060000001</v>
      </c>
      <c r="H632" s="2">
        <f t="shared" si="11"/>
        <v>0.36999999999898137</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390450390</v>
      </c>
      <c r="D633" s="1">
        <f>'PR-RAS'!E639</f>
        <v>430665765.75999999</v>
      </c>
      <c r="E633" s="1">
        <v>0</v>
      </c>
      <c r="F633" s="1">
        <v>0</v>
      </c>
      <c r="G633" s="2">
        <f t="shared" si="10"/>
        <v>791126174.40064001</v>
      </c>
      <c r="H633" s="2">
        <f t="shared" si="11"/>
        <v>0.24000000953674316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385834632</v>
      </c>
      <c r="D634" s="1">
        <f>'PR-RAS'!E640</f>
        <v>423732310.79000002</v>
      </c>
      <c r="E634" s="1">
        <v>0</v>
      </c>
      <c r="F634" s="1">
        <v>0</v>
      </c>
      <c r="G634" s="2">
        <f t="shared" si="10"/>
        <v>780678427.51613998</v>
      </c>
      <c r="H634" s="2">
        <f t="shared" si="11"/>
        <v>0.20999997854232788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4615758</v>
      </c>
      <c r="D635" s="1">
        <f>'PR-RAS'!E641</f>
        <v>6933454.969999969</v>
      </c>
      <c r="E635" s="1">
        <v>0</v>
      </c>
      <c r="F635" s="1">
        <v>0</v>
      </c>
      <c r="G635" s="2">
        <f t="shared" si="10"/>
        <v>11718011.47395996</v>
      </c>
      <c r="H635" s="2">
        <f t="shared" si="11"/>
        <v>3.0000030994415283E-2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35024082</v>
      </c>
      <c r="D637" s="1">
        <f>'PR-RAS'!E643</f>
        <v>47306902.419999994</v>
      </c>
      <c r="E637" s="1">
        <v>0</v>
      </c>
      <c r="F637" s="1">
        <v>0</v>
      </c>
      <c r="G637" s="2">
        <f t="shared" si="10"/>
        <v>82449696.030239999</v>
      </c>
      <c r="H637" s="2">
        <f t="shared" si="11"/>
        <v>0.41999999433755875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39639840</v>
      </c>
      <c r="D639" s="1">
        <f>'PR-RAS'!E645</f>
        <v>54240357.389999963</v>
      </c>
      <c r="E639" s="1">
        <v>0</v>
      </c>
      <c r="F639" s="1">
        <v>0</v>
      </c>
      <c r="G639" s="2">
        <f t="shared" si="10"/>
        <v>94500913.949639946</v>
      </c>
      <c r="H639" s="2">
        <f t="shared" si="11"/>
        <v>0.38999996334314346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1156158</v>
      </c>
      <c r="D641" s="1">
        <f>'PR-RAS'!E647</f>
        <v>1357904.66</v>
      </c>
      <c r="E641" s="1">
        <v>0</v>
      </c>
      <c r="F641" s="1">
        <v>0</v>
      </c>
      <c r="G641" s="2">
        <f t="shared" si="10"/>
        <v>2478059.0847999998</v>
      </c>
      <c r="H641" s="2">
        <f t="shared" si="11"/>
        <v>0.34000000008381903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53476271</v>
      </c>
      <c r="D642" s="1">
        <f>'PR-RAS'!E649</f>
        <v>69748054.319999993</v>
      </c>
      <c r="E642" s="1">
        <v>0</v>
      </c>
      <c r="F642" s="1">
        <v>0</v>
      </c>
      <c r="G642" s="2">
        <f t="shared" si="10"/>
        <v>123695295.34923999</v>
      </c>
      <c r="H642" s="2">
        <f t="shared" si="11"/>
        <v>0.31999999284744263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419190015</v>
      </c>
      <c r="D643" s="1">
        <f>'PR-RAS'!E650</f>
        <v>463356898.56</v>
      </c>
      <c r="E643" s="1">
        <v>0</v>
      </c>
      <c r="F643" s="1">
        <v>0</v>
      </c>
      <c r="G643" s="2">
        <f t="shared" si="10"/>
        <v>864070247.38103998</v>
      </c>
      <c r="H643" s="2">
        <f t="shared" si="11"/>
        <v>0.43999999761581421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402918232</v>
      </c>
      <c r="D644" s="1">
        <f>'PR-RAS'!E651</f>
        <v>434520296.31</v>
      </c>
      <c r="E644" s="1">
        <v>0</v>
      </c>
      <c r="F644" s="1">
        <v>0</v>
      </c>
      <c r="G644" s="2">
        <f t="shared" si="10"/>
        <v>817869524.23065996</v>
      </c>
      <c r="H644" s="2">
        <f t="shared" si="11"/>
        <v>0.31000000238418579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69748054</v>
      </c>
      <c r="D645" s="1">
        <f>'PR-RAS'!E652</f>
        <v>98584656.569999993</v>
      </c>
      <c r="E645" s="1">
        <v>0</v>
      </c>
      <c r="F645" s="1">
        <v>0</v>
      </c>
      <c r="G645" s="2">
        <f t="shared" si="10"/>
        <v>171894784.43816</v>
      </c>
      <c r="H645" s="2">
        <f t="shared" si="11"/>
        <v>0.43000000715255737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350</v>
      </c>
      <c r="D646" s="1">
        <f>'PR-RAS'!E653</f>
        <v>349</v>
      </c>
      <c r="E646" s="1">
        <v>0</v>
      </c>
      <c r="F646" s="1">
        <v>0</v>
      </c>
      <c r="G646" s="2">
        <f t="shared" si="10"/>
        <v>675.96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334</v>
      </c>
      <c r="D648" s="1">
        <f>'PR-RAS'!E655</f>
        <v>332</v>
      </c>
      <c r="E648" s="1">
        <v>0</v>
      </c>
      <c r="F648" s="1">
        <v>0</v>
      </c>
      <c r="G648" s="2">
        <f t="shared" si="10"/>
        <v>645.70600000000002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37857612</v>
      </c>
      <c r="D650" s="1">
        <f>'PR-RAS'!E657</f>
        <v>47606243.200000003</v>
      </c>
      <c r="E650" s="1">
        <v>0</v>
      </c>
      <c r="F650" s="1">
        <v>0</v>
      </c>
      <c r="G650" s="2">
        <f t="shared" si="10"/>
        <v>86362493.861600012</v>
      </c>
      <c r="H650" s="2">
        <f t="shared" si="11"/>
        <v>0.20000000298023224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20734698</v>
      </c>
      <c r="D652" s="1">
        <f>'PR-RAS'!E659</f>
        <v>21420967.800000001</v>
      </c>
      <c r="E652" s="1">
        <v>0</v>
      </c>
      <c r="F652" s="1">
        <v>0</v>
      </c>
      <c r="G652" s="2">
        <f t="shared" si="10"/>
        <v>41388388.4736</v>
      </c>
      <c r="H652" s="2">
        <f t="shared" si="11"/>
        <v>0.19999999925494194</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37956661</v>
      </c>
      <c r="D654" s="1">
        <f>'PR-RAS'!E661</f>
        <v>36333483.579999998</v>
      </c>
      <c r="E654" s="1">
        <v>0</v>
      </c>
      <c r="F654" s="1">
        <v>0</v>
      </c>
      <c r="G654" s="2">
        <f t="shared" si="10"/>
        <v>72237229.188480005</v>
      </c>
      <c r="H654" s="2">
        <f t="shared" si="11"/>
        <v>0.42000000178813934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46210.62</v>
      </c>
      <c r="E655" s="1">
        <v>0</v>
      </c>
      <c r="F655" s="1">
        <v>0</v>
      </c>
      <c r="G655" s="2">
        <f t="shared" si="10"/>
        <v>60443.490960000003</v>
      </c>
      <c r="H655" s="2">
        <f t="shared" si="11"/>
        <v>0.37999999999738066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44437</v>
      </c>
      <c r="D657" s="1">
        <f>'PR-RAS'!E664</f>
        <v>0</v>
      </c>
      <c r="E657" s="1">
        <v>0</v>
      </c>
      <c r="F657" s="1">
        <v>0</v>
      </c>
      <c r="G657" s="2">
        <f t="shared" si="10"/>
        <v>29150.672000000002</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1200000</v>
      </c>
      <c r="D658" s="1">
        <f>'PR-RAS'!E665</f>
        <v>480913.91999999998</v>
      </c>
      <c r="E658" s="1">
        <v>0</v>
      </c>
      <c r="F658" s="1">
        <v>0</v>
      </c>
      <c r="G658" s="2">
        <f t="shared" si="10"/>
        <v>1420320.8908800001</v>
      </c>
      <c r="H658" s="2">
        <f t="shared" si="11"/>
        <v>8.0000000016298145E-2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461619</v>
      </c>
      <c r="D660" s="1">
        <f>'PR-RAS'!E667</f>
        <v>3090872.21</v>
      </c>
      <c r="E660" s="1">
        <v>0</v>
      </c>
      <c r="F660" s="1">
        <v>0</v>
      </c>
      <c r="G660" s="2">
        <f t="shared" si="10"/>
        <v>4377976.4937800001</v>
      </c>
      <c r="H660" s="2">
        <f t="shared" si="11"/>
        <v>0.2099999999627471</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14813</v>
      </c>
      <c r="D663" s="1">
        <f>'PR-RAS'!E670</f>
        <v>0</v>
      </c>
      <c r="E663" s="1">
        <v>0</v>
      </c>
      <c r="F663" s="1">
        <v>0</v>
      </c>
      <c r="G663" s="2">
        <f t="shared" si="10"/>
        <v>9806.2060000000001</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4052091</v>
      </c>
      <c r="D687" s="1">
        <f>'PR-RAS'!E694</f>
        <v>3122522.52</v>
      </c>
      <c r="E687" s="1">
        <v>0</v>
      </c>
      <c r="F687" s="1">
        <v>0</v>
      </c>
      <c r="G687" s="2">
        <f t="shared" si="10"/>
        <v>7063835.3234399995</v>
      </c>
      <c r="H687" s="2">
        <f t="shared" si="11"/>
        <v>0.47999999998137355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294845</v>
      </c>
      <c r="D688" s="1">
        <f>'PR-RAS'!E695</f>
        <v>0</v>
      </c>
      <c r="E688" s="1">
        <v>0</v>
      </c>
      <c r="F688" s="1">
        <v>0</v>
      </c>
      <c r="G688" s="2">
        <f t="shared" si="10"/>
        <v>202558.51500000001</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323254</v>
      </c>
      <c r="D689" s="1">
        <f>'PR-RAS'!E696</f>
        <v>236181.37</v>
      </c>
      <c r="E689" s="1">
        <v>0</v>
      </c>
      <c r="F689" s="1">
        <v>0</v>
      </c>
      <c r="G689" s="2">
        <f t="shared" si="10"/>
        <v>547384.31711999991</v>
      </c>
      <c r="H689" s="2">
        <f t="shared" si="11"/>
        <v>0.36999999999534339</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9344127</v>
      </c>
      <c r="D691" s="1">
        <f>'PR-RAS'!E698</f>
        <v>0</v>
      </c>
      <c r="E691" s="1">
        <v>0</v>
      </c>
      <c r="F691" s="1">
        <v>0</v>
      </c>
      <c r="G691" s="2">
        <f t="shared" si="10"/>
        <v>6447447.6299999999</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8173</v>
      </c>
      <c r="D692" s="1">
        <f>'PR-RAS'!E699</f>
        <v>0</v>
      </c>
      <c r="E692" s="1">
        <v>0</v>
      </c>
      <c r="F692" s="1">
        <v>0</v>
      </c>
      <c r="G692" s="2">
        <f t="shared" si="10"/>
        <v>5647.5429999999997</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45117</v>
      </c>
      <c r="D705" s="1">
        <f>'PR-RAS'!E712</f>
        <v>33215.379999999997</v>
      </c>
      <c r="E705" s="1">
        <v>0</v>
      </c>
      <c r="F705" s="1">
        <v>0</v>
      </c>
      <c r="G705" s="2">
        <f t="shared" si="10"/>
        <v>78529.623039999991</v>
      </c>
      <c r="H705" s="2">
        <f t="shared" si="11"/>
        <v>0.37999999999738066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40000</v>
      </c>
      <c r="D709" s="1">
        <f>'PR-RAS'!E716</f>
        <v>48000</v>
      </c>
      <c r="E709" s="1">
        <v>0</v>
      </c>
      <c r="F709" s="1">
        <v>0</v>
      </c>
      <c r="G709" s="2">
        <f t="shared" si="10"/>
        <v>96288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134250</v>
      </c>
      <c r="D710" s="1">
        <f>'PR-RAS'!E717</f>
        <v>119000</v>
      </c>
      <c r="E710" s="1">
        <v>0</v>
      </c>
      <c r="F710" s="1">
        <v>0</v>
      </c>
      <c r="G710" s="2">
        <f t="shared" si="10"/>
        <v>263925.25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1556106</v>
      </c>
      <c r="D711" s="1">
        <f>'PR-RAS'!E718</f>
        <v>1959413.04</v>
      </c>
      <c r="E711" s="1">
        <v>0</v>
      </c>
      <c r="F711" s="1">
        <v>0</v>
      </c>
      <c r="G711" s="2">
        <f t="shared" si="10"/>
        <v>3887201.7767999996</v>
      </c>
      <c r="H711" s="2">
        <f t="shared" si="11"/>
        <v>4.0000000037252903E-2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133720</v>
      </c>
      <c r="D713" s="1">
        <f>'PR-RAS'!E720</f>
        <v>199581.1</v>
      </c>
      <c r="E713" s="1">
        <v>0</v>
      </c>
      <c r="F713" s="1">
        <v>0</v>
      </c>
      <c r="G713" s="2">
        <f t="shared" si="10"/>
        <v>379412.12639999995</v>
      </c>
      <c r="H713" s="2">
        <f t="shared" si="11"/>
        <v>0.10000000000582077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110915</v>
      </c>
      <c r="D714" s="1">
        <f>'PR-RAS'!E721</f>
        <v>170875.73</v>
      </c>
      <c r="E714" s="1">
        <v>0</v>
      </c>
      <c r="F714" s="1">
        <v>0</v>
      </c>
      <c r="G714" s="2">
        <f t="shared" si="10"/>
        <v>322751.18598000001</v>
      </c>
      <c r="H714" s="2">
        <f t="shared" si="11"/>
        <v>0.26999999998952262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473667</v>
      </c>
      <c r="D715" s="1">
        <f>'PR-RAS'!E722</f>
        <v>199517.94</v>
      </c>
      <c r="E715" s="1">
        <v>0</v>
      </c>
      <c r="F715" s="1">
        <v>0</v>
      </c>
      <c r="G715" s="2">
        <f t="shared" si="10"/>
        <v>623109.85632000002</v>
      </c>
      <c r="H715" s="2">
        <f t="shared" si="11"/>
        <v>5.9999999997671694E-2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117261</v>
      </c>
      <c r="D716" s="1">
        <f>'PR-RAS'!E723</f>
        <v>177297.75</v>
      </c>
      <c r="E716" s="1">
        <v>0</v>
      </c>
      <c r="F716" s="1">
        <v>0</v>
      </c>
      <c r="G716" s="2">
        <f t="shared" si="10"/>
        <v>337377.39749999996</v>
      </c>
      <c r="H716" s="2">
        <f t="shared" si="11"/>
        <v>0.25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999016</v>
      </c>
      <c r="D718" s="1">
        <f>'PR-RAS'!E725</f>
        <v>805279.45</v>
      </c>
      <c r="E718" s="1">
        <v>0</v>
      </c>
      <c r="F718" s="1">
        <v>0</v>
      </c>
      <c r="G718" s="2">
        <f t="shared" si="10"/>
        <v>1871065.2032999999</v>
      </c>
      <c r="H718" s="2">
        <f t="shared" si="11"/>
        <v>0.44999999995343387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64859</v>
      </c>
      <c r="D719" s="1">
        <f>'PR-RAS'!E726</f>
        <v>20638.419999999998</v>
      </c>
      <c r="E719" s="1">
        <v>0</v>
      </c>
      <c r="F719" s="1">
        <v>0</v>
      </c>
      <c r="G719" s="2">
        <f t="shared" si="10"/>
        <v>76205.533119999993</v>
      </c>
      <c r="H719" s="2">
        <f t="shared" si="11"/>
        <v>0.41999999999825377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135104</v>
      </c>
      <c r="D735" s="1">
        <f>'PR-RAS'!E742</f>
        <v>102333.68</v>
      </c>
      <c r="E735" s="1">
        <v>0</v>
      </c>
      <c r="F735" s="1">
        <v>0</v>
      </c>
      <c r="G735" s="2">
        <f t="shared" si="10"/>
        <v>249392.17823999998</v>
      </c>
      <c r="H735" s="2">
        <f t="shared" si="11"/>
        <v>0.32000000000698492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373530</v>
      </c>
      <c r="D744" s="1">
        <f>'PR-RAS'!E751</f>
        <v>374707.36</v>
      </c>
      <c r="E744" s="1">
        <v>0</v>
      </c>
      <c r="F744" s="1">
        <v>0</v>
      </c>
      <c r="G744" s="2">
        <f t="shared" si="10"/>
        <v>834347.92695999995</v>
      </c>
      <c r="H744" s="2">
        <f t="shared" si="11"/>
        <v>0.35999999998603016</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184648</v>
      </c>
      <c r="D752" s="1">
        <f>'PR-RAS'!E759</f>
        <v>226312.87</v>
      </c>
      <c r="E752" s="1">
        <v>0</v>
      </c>
      <c r="F752" s="1">
        <v>0</v>
      </c>
      <c r="G752" s="2">
        <f t="shared" si="10"/>
        <v>478592.57873999997</v>
      </c>
      <c r="H752" s="2">
        <f t="shared" si="11"/>
        <v>0.13000000000465661</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266185</v>
      </c>
      <c r="D753" s="1">
        <f>'PR-RAS'!E760</f>
        <v>86334</v>
      </c>
      <c r="E753" s="1">
        <v>0</v>
      </c>
      <c r="F753" s="1">
        <v>0</v>
      </c>
      <c r="G753" s="2">
        <f t="shared" si="10"/>
        <v>330017.45600000001</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2716449</v>
      </c>
      <c r="D756" s="1">
        <f>'PR-RAS'!E763</f>
        <v>4605842.29</v>
      </c>
      <c r="E756" s="1">
        <v>0</v>
      </c>
      <c r="F756" s="1">
        <v>0</v>
      </c>
      <c r="G756" s="2">
        <f t="shared" si="10"/>
        <v>9005740.8529000003</v>
      </c>
      <c r="H756" s="2">
        <f t="shared" si="11"/>
        <v>0.2900000000372529</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2668392</v>
      </c>
      <c r="D757" s="1">
        <f>'PR-RAS'!E764</f>
        <v>3198546.35</v>
      </c>
      <c r="E757" s="1">
        <v>0</v>
      </c>
      <c r="F757" s="1">
        <v>0</v>
      </c>
      <c r="G757" s="2">
        <f t="shared" si="10"/>
        <v>6853506.4331999999</v>
      </c>
      <c r="H757" s="2">
        <f t="shared" si="11"/>
        <v>0.35000000009313226</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183333</v>
      </c>
      <c r="D759" s="1">
        <f>'PR-RAS'!E766</f>
        <v>200000</v>
      </c>
      <c r="E759" s="1">
        <v>0</v>
      </c>
      <c r="F759" s="1">
        <v>0</v>
      </c>
      <c r="G759" s="2">
        <f t="shared" si="10"/>
        <v>442166.41399999999</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2507225</v>
      </c>
      <c r="D763" s="1">
        <f>'PR-RAS'!E770</f>
        <v>3946191.91</v>
      </c>
      <c r="E763" s="1">
        <v>0</v>
      </c>
      <c r="F763" s="1">
        <v>0</v>
      </c>
      <c r="G763" s="2">
        <f t="shared" si="10"/>
        <v>7924501.9208400007</v>
      </c>
      <c r="H763" s="2">
        <f t="shared" si="11"/>
        <v>8.9999999850988388E-2</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5280955</v>
      </c>
      <c r="D764" s="1">
        <f>'PR-RAS'!E771</f>
        <v>6531141.3799999999</v>
      </c>
      <c r="E764" s="1">
        <v>0</v>
      </c>
      <c r="F764" s="1">
        <v>0</v>
      </c>
      <c r="G764" s="2">
        <f t="shared" si="10"/>
        <v>13995890.410879999</v>
      </c>
      <c r="H764" s="2">
        <f t="shared" si="11"/>
        <v>0.37999999988824129</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370145.96</v>
      </c>
      <c r="E766" s="1">
        <v>0</v>
      </c>
      <c r="F766" s="1">
        <v>0</v>
      </c>
      <c r="G766" s="2">
        <f t="shared" si="10"/>
        <v>566323.31880000001</v>
      </c>
      <c r="H766" s="2">
        <f t="shared" si="11"/>
        <v>3.9999999979045242E-2</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901927</v>
      </c>
      <c r="D789" s="1">
        <f>'PR-RAS'!E796</f>
        <v>1452546.55</v>
      </c>
      <c r="E789" s="1">
        <v>0</v>
      </c>
      <c r="F789" s="1">
        <v>0</v>
      </c>
      <c r="G789" s="2">
        <f t="shared" si="10"/>
        <v>2999931.8388</v>
      </c>
      <c r="H789" s="2">
        <f t="shared" si="11"/>
        <v>0.44999999995343387</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5387822</v>
      </c>
      <c r="D797" s="1">
        <f>'PR-RAS'!E804</f>
        <v>0</v>
      </c>
      <c r="E797" s="1">
        <v>0</v>
      </c>
      <c r="F797" s="1">
        <v>0</v>
      </c>
      <c r="G797" s="2">
        <f t="shared" si="10"/>
        <v>4288706.3119999999</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19792</v>
      </c>
      <c r="D798" s="1">
        <f>'PR-RAS'!E805</f>
        <v>1877782.44</v>
      </c>
      <c r="E798" s="1">
        <v>0</v>
      </c>
      <c r="F798" s="1">
        <v>0</v>
      </c>
      <c r="G798" s="2">
        <f t="shared" si="10"/>
        <v>3008959.4333600001</v>
      </c>
      <c r="H798" s="2">
        <f t="shared" si="11"/>
        <v>0.43999999994412065</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14591</v>
      </c>
      <c r="D809" s="1">
        <f>'PR-RAS'!E816</f>
        <v>0</v>
      </c>
      <c r="E809" s="1">
        <v>0</v>
      </c>
      <c r="F809" s="1">
        <v>0</v>
      </c>
      <c r="G809" s="2">
        <f t="shared" si="10"/>
        <v>11789.528</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363000</v>
      </c>
      <c r="D812" s="1">
        <f>'PR-RAS'!E819</f>
        <v>388000</v>
      </c>
      <c r="E812" s="1">
        <v>0</v>
      </c>
      <c r="F812" s="1">
        <v>0</v>
      </c>
      <c r="G812" s="2">
        <f t="shared" si="18"/>
        <v>923729.00000000012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1022016</v>
      </c>
      <c r="D816" s="1">
        <f>'PR-RAS'!E823</f>
        <v>0</v>
      </c>
      <c r="E816" s="1">
        <v>0</v>
      </c>
      <c r="F816" s="1">
        <v>0</v>
      </c>
      <c r="G816" s="2">
        <f t="shared" si="18"/>
        <v>832943.03999999992</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8412941</v>
      </c>
      <c r="D817" s="1">
        <f>'PR-RAS'!E824</f>
        <v>10529009.949999999</v>
      </c>
      <c r="E817" s="1">
        <v>0</v>
      </c>
      <c r="F817" s="1">
        <v>0</v>
      </c>
      <c r="G817" s="2">
        <f t="shared" si="18"/>
        <v>24048304.094399996</v>
      </c>
      <c r="H817" s="2">
        <f t="shared" si="19"/>
        <v>5.000000074505806E-2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20344.5</v>
      </c>
      <c r="E820" s="1">
        <v>0</v>
      </c>
      <c r="F820" s="1">
        <v>0</v>
      </c>
      <c r="G820" s="2">
        <f t="shared" si="18"/>
        <v>33324.290999999997</v>
      </c>
      <c r="H820" s="2">
        <f t="shared" si="19"/>
        <v>0.5</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442339</v>
      </c>
      <c r="D821" s="1">
        <f>'PR-RAS'!E828</f>
        <v>550099.88</v>
      </c>
      <c r="E821" s="1">
        <v>0</v>
      </c>
      <c r="F821" s="1">
        <v>0</v>
      </c>
      <c r="G821" s="2">
        <f t="shared" si="18"/>
        <v>1264881.7831999999</v>
      </c>
      <c r="H821" s="2">
        <f t="shared" si="19"/>
        <v>0.11999999999534339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722762</v>
      </c>
      <c r="D822" s="1">
        <f>'PR-RAS'!E829</f>
        <v>624339.11</v>
      </c>
      <c r="E822" s="1">
        <v>0</v>
      </c>
      <c r="F822" s="1">
        <v>0</v>
      </c>
      <c r="G822" s="2">
        <f t="shared" si="18"/>
        <v>1618552.42062</v>
      </c>
      <c r="H822" s="2">
        <f t="shared" si="19"/>
        <v>0.10999999998603016</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9990990</v>
      </c>
      <c r="D823" s="1">
        <f>'PR-RAS'!E830</f>
        <v>29403577.850000001</v>
      </c>
      <c r="E823" s="1">
        <v>0</v>
      </c>
      <c r="F823" s="1">
        <v>0</v>
      </c>
      <c r="G823" s="2">
        <f t="shared" si="18"/>
        <v>56552075.7654</v>
      </c>
      <c r="H823" s="2">
        <f t="shared" si="19"/>
        <v>0.14999999850988388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2966001</v>
      </c>
      <c r="D827" s="1">
        <f>'PR-RAS'!E834</f>
        <v>1412390.49</v>
      </c>
      <c r="E827" s="1">
        <v>0</v>
      </c>
      <c r="F827" s="1">
        <v>0</v>
      </c>
      <c r="G827" s="2">
        <f t="shared" si="18"/>
        <v>4783185.91548</v>
      </c>
      <c r="H827" s="2">
        <f t="shared" si="19"/>
        <v>0.48999999999068677</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64930.85</v>
      </c>
      <c r="E831" s="1">
        <v>0</v>
      </c>
      <c r="F831" s="1">
        <v>0</v>
      </c>
      <c r="G831" s="2">
        <f t="shared" si="18"/>
        <v>107785.211</v>
      </c>
      <c r="H831" s="2">
        <f t="shared" si="19"/>
        <v>0.15000000000145519</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326196</v>
      </c>
      <c r="D832" s="1">
        <f>'PR-RAS'!E839</f>
        <v>573416.62</v>
      </c>
      <c r="E832" s="1">
        <v>0</v>
      </c>
      <c r="F832" s="1">
        <v>0</v>
      </c>
      <c r="G832" s="2">
        <f t="shared" si="18"/>
        <v>1224087.29844</v>
      </c>
      <c r="H832" s="2">
        <f t="shared" si="19"/>
        <v>0.38000000000465661</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3217867</v>
      </c>
      <c r="D833" s="1">
        <f>'PR-RAS'!E840</f>
        <v>1583776.93</v>
      </c>
      <c r="E833" s="1">
        <v>0</v>
      </c>
      <c r="F833" s="1">
        <v>0</v>
      </c>
      <c r="G833" s="2">
        <f t="shared" si="18"/>
        <v>5312670.1555199996</v>
      </c>
      <c r="H833" s="2">
        <f t="shared" si="19"/>
        <v>7.000000006519258E-2</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800000</v>
      </c>
      <c r="D839" s="1">
        <f>'PR-RAS'!E846</f>
        <v>0</v>
      </c>
      <c r="E839" s="1">
        <v>0</v>
      </c>
      <c r="F839" s="1">
        <v>0</v>
      </c>
      <c r="G839" s="2">
        <f t="shared" si="18"/>
        <v>670400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23555</v>
      </c>
      <c r="D893" s="1">
        <f>'PR-RAS'!E900</f>
        <v>0</v>
      </c>
      <c r="E893" s="1">
        <v>0</v>
      </c>
      <c r="F893" s="1">
        <v>0</v>
      </c>
      <c r="G893" s="2">
        <f t="shared" si="18"/>
        <v>21011.06</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1939167</v>
      </c>
      <c r="D947" s="1">
        <f>'PR-RAS'!E954</f>
        <v>1939166.68</v>
      </c>
      <c r="E947" s="1">
        <v>0</v>
      </c>
      <c r="F947" s="1">
        <v>0</v>
      </c>
      <c r="G947" s="2">
        <f t="shared" si="18"/>
        <v>5503355.3405599995</v>
      </c>
      <c r="H947" s="2">
        <f t="shared" si="19"/>
        <v>0.32000000006519258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23554.47</v>
      </c>
      <c r="E961" s="1">
        <v>0</v>
      </c>
      <c r="F961" s="1">
        <v>0</v>
      </c>
      <c r="G961" s="2">
        <f t="shared" si="18"/>
        <v>45224.582399999999</v>
      </c>
      <c r="H961" s="2">
        <f t="shared" si="19"/>
        <v>0.47000000000116415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749234</v>
      </c>
      <c r="D962" s="1">
        <f>'PR-RAS'!E969</f>
        <v>749234.4</v>
      </c>
      <c r="E962" s="1">
        <v>0</v>
      </c>
      <c r="F962" s="1">
        <v>0</v>
      </c>
      <c r="G962" s="2">
        <f t="shared" si="18"/>
        <v>2160042.3907999997</v>
      </c>
      <c r="H962" s="2">
        <f t="shared" si="19"/>
        <v>0.40000000002328306</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665521820</v>
      </c>
      <c r="D984" s="6">
        <f>BILANCA!E6</f>
        <v>795383603.05000019</v>
      </c>
      <c r="E984" s="6">
        <v>0</v>
      </c>
      <c r="F984" s="6">
        <v>0</v>
      </c>
      <c r="G984" s="7">
        <f t="shared" ref="G984:G1241" si="22">B984/1000*C984+B984/500*D984</f>
        <v>2256289.0261000004</v>
      </c>
      <c r="H984" s="7">
        <f t="shared" si="19"/>
        <v>5.0000190734863281E-2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497088769</v>
      </c>
      <c r="D985" s="1">
        <f>BILANCA!E7</f>
        <v>596580221.60000014</v>
      </c>
      <c r="E985" s="1">
        <v>0</v>
      </c>
      <c r="F985" s="1">
        <v>0</v>
      </c>
      <c r="G985" s="2">
        <f t="shared" si="22"/>
        <v>3380498.4244000008</v>
      </c>
      <c r="H985" s="2">
        <f t="shared" si="19"/>
        <v>0.39999985694885254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104862661</v>
      </c>
      <c r="D986" s="1">
        <f>BILANCA!E8</f>
        <v>84532280.079999998</v>
      </c>
      <c r="E986" s="1">
        <v>0</v>
      </c>
      <c r="F986" s="1">
        <v>0</v>
      </c>
      <c r="G986" s="2">
        <f t="shared" si="22"/>
        <v>821781.66347999999</v>
      </c>
      <c r="H986" s="2">
        <f t="shared" si="19"/>
        <v>7.9999998211860657E-2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71435714</v>
      </c>
      <c r="D987" s="1">
        <f>BILANCA!E9</f>
        <v>71316728.810000002</v>
      </c>
      <c r="E987" s="1">
        <v>0</v>
      </c>
      <c r="F987" s="1">
        <v>0</v>
      </c>
      <c r="G987" s="2">
        <f t="shared" si="22"/>
        <v>856276.68648000003</v>
      </c>
      <c r="H987" s="2">
        <f t="shared" si="19"/>
        <v>0.18999999761581421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59579701</v>
      </c>
      <c r="D988" s="1">
        <f>BILANCA!E10</f>
        <v>46246581.509999998</v>
      </c>
      <c r="E988" s="1">
        <v>0</v>
      </c>
      <c r="F988" s="1">
        <v>0</v>
      </c>
      <c r="G988" s="2">
        <f t="shared" si="22"/>
        <v>760364.32010000001</v>
      </c>
      <c r="H988" s="2">
        <f t="shared" si="19"/>
        <v>0.49000000208616257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26152754</v>
      </c>
      <c r="D989" s="1">
        <f>BILANCA!E11</f>
        <v>33031030.239999998</v>
      </c>
      <c r="E989" s="1">
        <v>0</v>
      </c>
      <c r="F989" s="1">
        <v>0</v>
      </c>
      <c r="G989" s="2">
        <f t="shared" si="22"/>
        <v>553288.88688000001</v>
      </c>
      <c r="H989" s="2">
        <f t="shared" si="19"/>
        <v>0.23999999836087227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382717120</v>
      </c>
      <c r="D990" s="1">
        <f>BILANCA!E12</f>
        <v>490007255.63000005</v>
      </c>
      <c r="E990" s="1">
        <v>0</v>
      </c>
      <c r="F990" s="1">
        <v>0</v>
      </c>
      <c r="G990" s="2">
        <f t="shared" si="22"/>
        <v>9539121.4188200012</v>
      </c>
      <c r="H990" s="2">
        <f t="shared" si="19"/>
        <v>0.36999994516372681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369983390</v>
      </c>
      <c r="D991" s="1">
        <f>BILANCA!E13</f>
        <v>479718924.81000006</v>
      </c>
      <c r="E991" s="1">
        <v>0</v>
      </c>
      <c r="F991" s="1">
        <v>0</v>
      </c>
      <c r="G991" s="2">
        <f t="shared" si="22"/>
        <v>10635369.916960001</v>
      </c>
      <c r="H991" s="2">
        <f t="shared" si="19"/>
        <v>0.18999993801116943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478710093</v>
      </c>
      <c r="D993" s="1">
        <f>BILANCA!E15</f>
        <v>591213985.92999995</v>
      </c>
      <c r="E993" s="1">
        <v>0</v>
      </c>
      <c r="F993" s="1">
        <v>0</v>
      </c>
      <c r="G993" s="2">
        <f t="shared" si="22"/>
        <v>16611380.648599999</v>
      </c>
      <c r="H993" s="2">
        <f t="shared" si="19"/>
        <v>7.0000052452087402E-2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4266731</v>
      </c>
      <c r="D994" s="1">
        <f>BILANCA!E16</f>
        <v>4266731.1900000004</v>
      </c>
      <c r="E994" s="1">
        <v>0</v>
      </c>
      <c r="F994" s="1">
        <v>0</v>
      </c>
      <c r="G994" s="2">
        <f t="shared" si="22"/>
        <v>140802.12718000001</v>
      </c>
      <c r="H994" s="2">
        <f t="shared" si="19"/>
        <v>0.19000000040978193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9276994</v>
      </c>
      <c r="D995" s="1">
        <f>BILANCA!E17</f>
        <v>13478904.949999999</v>
      </c>
      <c r="E995" s="1">
        <v>0</v>
      </c>
      <c r="F995" s="1">
        <v>0</v>
      </c>
      <c r="G995" s="2">
        <f t="shared" si="22"/>
        <v>434817.64679999999</v>
      </c>
      <c r="H995" s="2">
        <f t="shared" si="19"/>
        <v>5.000000074505806E-2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122270428</v>
      </c>
      <c r="D996" s="1">
        <f>BILANCA!E18</f>
        <v>129240697.26000001</v>
      </c>
      <c r="E996" s="1">
        <v>0</v>
      </c>
      <c r="F996" s="1">
        <v>0</v>
      </c>
      <c r="G996" s="2">
        <f t="shared" si="22"/>
        <v>4949773.69276</v>
      </c>
      <c r="H996" s="2">
        <f t="shared" si="19"/>
        <v>0.26000000536441803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9869739</v>
      </c>
      <c r="D997" s="1">
        <f>BILANCA!E19</f>
        <v>7552493.1999999955</v>
      </c>
      <c r="E997" s="1">
        <v>0</v>
      </c>
      <c r="F997" s="1">
        <v>0</v>
      </c>
      <c r="G997" s="2">
        <f t="shared" si="22"/>
        <v>349646.15559999988</v>
      </c>
      <c r="H997" s="2">
        <f t="shared" si="19"/>
        <v>0.19999999552965164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19641968</v>
      </c>
      <c r="D998" s="1">
        <f>BILANCA!E20</f>
        <v>17409189.329999998</v>
      </c>
      <c r="E998" s="1">
        <v>0</v>
      </c>
      <c r="F998" s="1">
        <v>0</v>
      </c>
      <c r="G998" s="2">
        <f t="shared" si="22"/>
        <v>816905.19989999989</v>
      </c>
      <c r="H998" s="2">
        <f t="shared" si="19"/>
        <v>0.32999999821186066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9407149</v>
      </c>
      <c r="D999" s="1">
        <f>BILANCA!E21</f>
        <v>9431169.7799999993</v>
      </c>
      <c r="E999" s="1">
        <v>0</v>
      </c>
      <c r="F999" s="1">
        <v>0</v>
      </c>
      <c r="G999" s="2">
        <f t="shared" si="22"/>
        <v>452311.81695999997</v>
      </c>
      <c r="H999" s="2">
        <f t="shared" si="19"/>
        <v>0.22000000067055225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2285890</v>
      </c>
      <c r="D1000" s="1">
        <f>BILANCA!E22</f>
        <v>2476636.33</v>
      </c>
      <c r="E1000" s="1">
        <v>0</v>
      </c>
      <c r="F1000" s="1">
        <v>0</v>
      </c>
      <c r="G1000" s="2">
        <f t="shared" si="22"/>
        <v>123065.76522000002</v>
      </c>
      <c r="H1000" s="2">
        <f t="shared" si="19"/>
        <v>0.33000000007450581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79246</v>
      </c>
      <c r="D1001" s="1">
        <f>BILANCA!E23</f>
        <v>79246</v>
      </c>
      <c r="E1001" s="1">
        <v>0</v>
      </c>
      <c r="F1001" s="1">
        <v>0</v>
      </c>
      <c r="G1001" s="2">
        <f t="shared" si="22"/>
        <v>4279.2839999999997</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1010</v>
      </c>
      <c r="D1002" s="1">
        <f>BILANCA!E24</f>
        <v>0</v>
      </c>
      <c r="E1002" s="1">
        <v>0</v>
      </c>
      <c r="F1002" s="1">
        <v>0</v>
      </c>
      <c r="G1002" s="2">
        <f t="shared" si="22"/>
        <v>19.190000000000001</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5379171</v>
      </c>
      <c r="D1004" s="1">
        <f>BILANCA!E26</f>
        <v>5756578.6100000003</v>
      </c>
      <c r="E1004" s="1">
        <v>0</v>
      </c>
      <c r="F1004" s="1">
        <v>0</v>
      </c>
      <c r="G1004" s="2">
        <f t="shared" si="22"/>
        <v>354738.89262000006</v>
      </c>
      <c r="H1004" s="2">
        <f t="shared" si="19"/>
        <v>0.38999999966472387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26924695</v>
      </c>
      <c r="D1006" s="1">
        <f>BILANCA!E28</f>
        <v>27600326.850000001</v>
      </c>
      <c r="E1006" s="1">
        <v>0</v>
      </c>
      <c r="F1006" s="1">
        <v>0</v>
      </c>
      <c r="G1006" s="2">
        <f t="shared" si="22"/>
        <v>1888883.0200999998</v>
      </c>
      <c r="H1006" s="2">
        <f t="shared" si="19"/>
        <v>0.14999999850988388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878049</v>
      </c>
      <c r="D1007" s="1">
        <f>BILANCA!E29</f>
        <v>1027581.9199999999</v>
      </c>
      <c r="E1007" s="1">
        <v>0</v>
      </c>
      <c r="F1007" s="1">
        <v>0</v>
      </c>
      <c r="G1007" s="2">
        <f t="shared" si="22"/>
        <v>70397.108160000003</v>
      </c>
      <c r="H1007" s="2">
        <f t="shared" si="19"/>
        <v>8.0000000074505806E-2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4692891</v>
      </c>
      <c r="D1008" s="1">
        <f>BILANCA!E30</f>
        <v>5281890.91</v>
      </c>
      <c r="E1008" s="1">
        <v>0</v>
      </c>
      <c r="F1008" s="1">
        <v>0</v>
      </c>
      <c r="G1008" s="2">
        <f t="shared" si="22"/>
        <v>381416.82050000003</v>
      </c>
      <c r="H1008" s="2">
        <f t="shared" si="19"/>
        <v>8.9999999850988388E-2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2788900</v>
      </c>
      <c r="D1010" s="1">
        <f>BILANCA!E32</f>
        <v>2788900</v>
      </c>
      <c r="E1010" s="1">
        <v>0</v>
      </c>
      <c r="F1010" s="1">
        <v>0</v>
      </c>
      <c r="G1010" s="2">
        <f t="shared" si="22"/>
        <v>225900.90000000002</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6603742</v>
      </c>
      <c r="D1012" s="1">
        <f>BILANCA!E34</f>
        <v>7043208.9900000002</v>
      </c>
      <c r="E1012" s="1">
        <v>0</v>
      </c>
      <c r="F1012" s="1">
        <v>0</v>
      </c>
      <c r="G1012" s="2">
        <f t="shared" si="22"/>
        <v>600014.63942000002</v>
      </c>
      <c r="H1012" s="2">
        <f t="shared" si="19"/>
        <v>9.9999997764825821E-3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32930</v>
      </c>
      <c r="D1013" s="1">
        <f>BILANCA!E35</f>
        <v>0</v>
      </c>
      <c r="E1013" s="1">
        <v>0</v>
      </c>
      <c r="F1013" s="1">
        <v>0</v>
      </c>
      <c r="G1013" s="2">
        <f t="shared" si="22"/>
        <v>987.9</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32930</v>
      </c>
      <c r="D1017" s="1">
        <f>BILANCA!E39</f>
        <v>0</v>
      </c>
      <c r="E1017" s="1">
        <v>0</v>
      </c>
      <c r="F1017" s="1">
        <v>0</v>
      </c>
      <c r="G1017" s="2">
        <f t="shared" si="22"/>
        <v>1119.6200000000001</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1953012</v>
      </c>
      <c r="D1023" s="1">
        <f>BILANCA!E45</f>
        <v>1708255.6999999993</v>
      </c>
      <c r="E1023" s="1">
        <v>0</v>
      </c>
      <c r="F1023" s="1">
        <v>0</v>
      </c>
      <c r="G1023" s="2">
        <f t="shared" si="22"/>
        <v>214780.93599999993</v>
      </c>
      <c r="H1023" s="2">
        <f t="shared" si="19"/>
        <v>0.30000000074505806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9307948</v>
      </c>
      <c r="D1025" s="1">
        <f>BILANCA!E47</f>
        <v>8511539.3699999992</v>
      </c>
      <c r="E1025" s="1">
        <v>0</v>
      </c>
      <c r="F1025" s="1">
        <v>0</v>
      </c>
      <c r="G1025" s="2">
        <f t="shared" si="22"/>
        <v>1105903.12308</v>
      </c>
      <c r="H1025" s="2">
        <f t="shared" si="19"/>
        <v>0.36999999918043613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142000</v>
      </c>
      <c r="D1026" s="1">
        <f>BILANCA!E48</f>
        <v>0</v>
      </c>
      <c r="E1026" s="1">
        <v>0</v>
      </c>
      <c r="F1026" s="1">
        <v>0</v>
      </c>
      <c r="G1026" s="2">
        <f t="shared" si="22"/>
        <v>6105.9999999999991</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9432792</v>
      </c>
      <c r="D1027" s="1">
        <f>BILANCA!E49</f>
        <v>10126417.02</v>
      </c>
      <c r="E1027" s="1">
        <v>0</v>
      </c>
      <c r="F1027" s="1">
        <v>0</v>
      </c>
      <c r="G1027" s="2">
        <f t="shared" si="22"/>
        <v>1306167.5457599999</v>
      </c>
      <c r="H1027" s="2">
        <f t="shared" si="19"/>
        <v>1.9999999552965164E-2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16929728</v>
      </c>
      <c r="D1028" s="1">
        <f>BILANCA!E50</f>
        <v>16929700.690000001</v>
      </c>
      <c r="E1028" s="1">
        <v>0</v>
      </c>
      <c r="F1028" s="1">
        <v>0</v>
      </c>
      <c r="G1028" s="2">
        <f t="shared" si="22"/>
        <v>2285510.8221</v>
      </c>
      <c r="H1028" s="2">
        <f t="shared" si="19"/>
        <v>0.30999999865889549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126421</v>
      </c>
      <c r="D1029" s="1">
        <f>BILANCA!E51</f>
        <v>126421.07</v>
      </c>
      <c r="E1029" s="1">
        <v>0</v>
      </c>
      <c r="F1029" s="1">
        <v>0</v>
      </c>
      <c r="G1029" s="2">
        <f t="shared" si="22"/>
        <v>17446.104440000003</v>
      </c>
      <c r="H1029" s="2">
        <f t="shared" si="19"/>
        <v>7.0000000006984919E-2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728406</v>
      </c>
      <c r="D1032" s="1">
        <f>BILANCA!E54</f>
        <v>776056.93</v>
      </c>
      <c r="E1032" s="1">
        <v>0</v>
      </c>
      <c r="F1032" s="1">
        <v>0</v>
      </c>
      <c r="G1032" s="2">
        <f t="shared" si="22"/>
        <v>111745.47314</v>
      </c>
      <c r="H1032" s="2">
        <f t="shared" si="19"/>
        <v>6.9999999948777258E-2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728406</v>
      </c>
      <c r="D1033" s="1">
        <f>BILANCA!E55</f>
        <v>776056.93</v>
      </c>
      <c r="E1033" s="1">
        <v>0</v>
      </c>
      <c r="F1033" s="1">
        <v>0</v>
      </c>
      <c r="G1033" s="2">
        <f t="shared" si="22"/>
        <v>114025.99300000002</v>
      </c>
      <c r="H1033" s="2">
        <f t="shared" si="19"/>
        <v>6.9999999948777258E-2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9382567</v>
      </c>
      <c r="D1034" s="1">
        <f>BILANCA!E56</f>
        <v>21914264.82</v>
      </c>
      <c r="E1034" s="1">
        <v>0</v>
      </c>
      <c r="F1034" s="1">
        <v>0</v>
      </c>
      <c r="G1034" s="2">
        <f t="shared" si="22"/>
        <v>2713765.9286399996</v>
      </c>
      <c r="H1034" s="2">
        <f t="shared" si="19"/>
        <v>0.17999999970197678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7160302</v>
      </c>
      <c r="D1035" s="1">
        <f>BILANCA!E57</f>
        <v>14180378.49</v>
      </c>
      <c r="E1035" s="1">
        <v>0</v>
      </c>
      <c r="F1035" s="1">
        <v>0</v>
      </c>
      <c r="G1035" s="2">
        <f t="shared" si="22"/>
        <v>1847095.06696</v>
      </c>
      <c r="H1035" s="2">
        <f t="shared" si="19"/>
        <v>0.49000000022351742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673015.75</v>
      </c>
      <c r="E1036" s="1">
        <v>0</v>
      </c>
      <c r="F1036" s="1">
        <v>0</v>
      </c>
      <c r="G1036" s="2">
        <f t="shared" si="22"/>
        <v>71339.669500000004</v>
      </c>
      <c r="H1036" s="2">
        <f t="shared" si="19"/>
        <v>0.25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425000</v>
      </c>
      <c r="D1039" s="1">
        <f>BILANCA!E61</f>
        <v>659570</v>
      </c>
      <c r="E1039" s="1">
        <v>0</v>
      </c>
      <c r="F1039" s="1">
        <v>0</v>
      </c>
      <c r="G1039" s="2">
        <f t="shared" si="22"/>
        <v>97671.84</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1797265</v>
      </c>
      <c r="D1040" s="1">
        <f>BILANCA!E62</f>
        <v>6401300.5800000001</v>
      </c>
      <c r="E1040" s="1">
        <v>0</v>
      </c>
      <c r="F1040" s="1">
        <v>0</v>
      </c>
      <c r="G1040" s="2">
        <f t="shared" si="22"/>
        <v>832192.37112000003</v>
      </c>
      <c r="H1040" s="2">
        <f t="shared" si="19"/>
        <v>0.41999999992549419</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168433051</v>
      </c>
      <c r="D1046" s="1">
        <f>BILANCA!E68</f>
        <v>198803381.44999999</v>
      </c>
      <c r="E1046" s="1">
        <v>0</v>
      </c>
      <c r="F1046" s="1">
        <v>0</v>
      </c>
      <c r="G1046" s="2">
        <f t="shared" si="22"/>
        <v>35660508.275700003</v>
      </c>
      <c r="H1046" s="2">
        <f t="shared" si="19"/>
        <v>0.44999998807907104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69748054</v>
      </c>
      <c r="D1047" s="1">
        <f>BILANCA!E69</f>
        <v>98584656.569999993</v>
      </c>
      <c r="E1047" s="1">
        <v>0</v>
      </c>
      <c r="F1047" s="1">
        <v>0</v>
      </c>
      <c r="G1047" s="2">
        <f t="shared" si="22"/>
        <v>17082711.496959999</v>
      </c>
      <c r="H1047" s="2">
        <f t="shared" si="19"/>
        <v>0.43000000715255737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69748054</v>
      </c>
      <c r="D1048" s="1">
        <f>BILANCA!E70</f>
        <v>98584656.569999993</v>
      </c>
      <c r="E1048" s="1">
        <v>0</v>
      </c>
      <c r="F1048" s="1">
        <v>0</v>
      </c>
      <c r="G1048" s="2">
        <f t="shared" si="22"/>
        <v>17349628.864100002</v>
      </c>
      <c r="H1048" s="2">
        <f t="shared" si="19"/>
        <v>0.43000000715255737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69748054</v>
      </c>
      <c r="D1050" s="1">
        <f>BILANCA!E72</f>
        <v>98584656.569999993</v>
      </c>
      <c r="E1050" s="1">
        <v>0</v>
      </c>
      <c r="F1050" s="1">
        <v>0</v>
      </c>
      <c r="G1050" s="2">
        <f t="shared" si="22"/>
        <v>17883463.598379999</v>
      </c>
      <c r="H1050" s="2">
        <f t="shared" si="19"/>
        <v>0.43000000715255737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3575655</v>
      </c>
      <c r="D1056" s="1">
        <f>BILANCA!E78</f>
        <v>3081947.62</v>
      </c>
      <c r="E1056" s="1">
        <v>0</v>
      </c>
      <c r="F1056" s="1">
        <v>0</v>
      </c>
      <c r="G1056" s="2">
        <f t="shared" si="22"/>
        <v>710987.16752000002</v>
      </c>
      <c r="H1056" s="2">
        <f t="shared" si="19"/>
        <v>0.37999999988824129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2682</v>
      </c>
      <c r="D1060" s="1">
        <f>BILANCA!E82</f>
        <v>2682</v>
      </c>
      <c r="E1060" s="1">
        <v>0</v>
      </c>
      <c r="F1060" s="1">
        <v>0</v>
      </c>
      <c r="G1060" s="2">
        <f t="shared" si="22"/>
        <v>619.54200000000003</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2737</v>
      </c>
      <c r="D1061" s="1">
        <f>BILANCA!E83</f>
        <v>1345.36</v>
      </c>
      <c r="E1061" s="1">
        <v>0</v>
      </c>
      <c r="F1061" s="1">
        <v>0</v>
      </c>
      <c r="G1061" s="2">
        <f t="shared" si="22"/>
        <v>423.36215999999996</v>
      </c>
      <c r="H1061" s="2">
        <f t="shared" si="19"/>
        <v>0.35999999999989996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7759</v>
      </c>
      <c r="D1062" s="1">
        <f>BILANCA!E84</f>
        <v>1115.78</v>
      </c>
      <c r="E1062" s="1">
        <v>0</v>
      </c>
      <c r="F1062" s="1">
        <v>0</v>
      </c>
      <c r="G1062" s="2">
        <f t="shared" si="22"/>
        <v>789.25423999999998</v>
      </c>
      <c r="H1062" s="2">
        <f t="shared" si="19"/>
        <v>0.22000000000002728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3562477</v>
      </c>
      <c r="D1064" s="1">
        <f>BILANCA!E86</f>
        <v>3076804.48</v>
      </c>
      <c r="E1064" s="1">
        <v>0</v>
      </c>
      <c r="F1064" s="1">
        <v>0</v>
      </c>
      <c r="G1064" s="2">
        <f t="shared" si="22"/>
        <v>787002.96276000002</v>
      </c>
      <c r="H1064" s="2">
        <f t="shared" si="19"/>
        <v>0.47999999998137355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4000722</v>
      </c>
      <c r="D1066" s="1">
        <f>BILANCA!E88</f>
        <v>4031997.34</v>
      </c>
      <c r="E1066" s="1">
        <v>0</v>
      </c>
      <c r="F1066" s="1">
        <v>0</v>
      </c>
      <c r="G1066" s="2">
        <f t="shared" si="22"/>
        <v>1001371.48444</v>
      </c>
      <c r="H1066" s="2">
        <f t="shared" si="19"/>
        <v>0.33999999985098839</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4000722</v>
      </c>
      <c r="D1072" s="1">
        <f>BILANCA!E94</f>
        <v>4031997.34</v>
      </c>
      <c r="E1072" s="1">
        <v>0</v>
      </c>
      <c r="F1072" s="1">
        <v>0</v>
      </c>
      <c r="G1072" s="2">
        <f t="shared" si="22"/>
        <v>1073759.78452</v>
      </c>
      <c r="H1072" s="2">
        <f t="shared" si="23"/>
        <v>0.33999999985098839</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4000722</v>
      </c>
      <c r="D1095" s="1">
        <f>BILANCA!E117</f>
        <v>4031997.34</v>
      </c>
      <c r="E1095" s="1">
        <v>0</v>
      </c>
      <c r="F1095" s="1">
        <v>0</v>
      </c>
      <c r="G1095" s="2">
        <f t="shared" si="22"/>
        <v>1351248.26816</v>
      </c>
      <c r="H1095" s="2">
        <f t="shared" si="23"/>
        <v>0.33999999985098839</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86385952</v>
      </c>
      <c r="D1112" s="1">
        <f>BILANCA!E134</f>
        <v>87365952.650000006</v>
      </c>
      <c r="E1112" s="1">
        <v>0</v>
      </c>
      <c r="F1112" s="1">
        <v>0</v>
      </c>
      <c r="G1112" s="2">
        <f t="shared" si="22"/>
        <v>33684203.591700003</v>
      </c>
      <c r="H1112" s="2">
        <f t="shared" si="23"/>
        <v>0.34999999403953552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86385952</v>
      </c>
      <c r="D1113" s="1">
        <f>BILANCA!E135</f>
        <v>87365952.650000006</v>
      </c>
      <c r="E1113" s="1">
        <v>0</v>
      </c>
      <c r="F1113" s="1">
        <v>0</v>
      </c>
      <c r="G1113" s="2">
        <f t="shared" si="22"/>
        <v>33945321.449000001</v>
      </c>
      <c r="H1113" s="2">
        <f t="shared" si="23"/>
        <v>0.34999999403953552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86270132</v>
      </c>
      <c r="D1117" s="1">
        <f>BILANCA!E139</f>
        <v>87250132.650000006</v>
      </c>
      <c r="E1117" s="1">
        <v>0</v>
      </c>
      <c r="F1117" s="1">
        <v>0</v>
      </c>
      <c r="G1117" s="2">
        <f t="shared" si="22"/>
        <v>34943233.238200009</v>
      </c>
      <c r="H1117" s="2">
        <f t="shared" si="23"/>
        <v>0.34999999403953552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115820</v>
      </c>
      <c r="D1119" s="1">
        <f>BILANCA!E141</f>
        <v>115820</v>
      </c>
      <c r="E1119" s="1">
        <v>0</v>
      </c>
      <c r="F1119" s="1">
        <v>0</v>
      </c>
      <c r="G1119" s="2">
        <f t="shared" si="22"/>
        <v>47254.559999999998</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7567232</v>
      </c>
      <c r="D1124" s="1">
        <f>BILANCA!E146</f>
        <v>8412919.9499999993</v>
      </c>
      <c r="E1124" s="1">
        <v>0</v>
      </c>
      <c r="F1124" s="1">
        <v>0</v>
      </c>
      <c r="G1124" s="2">
        <f t="shared" si="22"/>
        <v>3439423.1378999995</v>
      </c>
      <c r="H1124" s="2">
        <f t="shared" si="23"/>
        <v>5.000000074505806E-2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3074489</v>
      </c>
      <c r="D1125" s="1">
        <f>BILANCA!E147</f>
        <v>2484157.88</v>
      </c>
      <c r="E1125" s="1">
        <v>0</v>
      </c>
      <c r="F1125" s="1">
        <v>0</v>
      </c>
      <c r="G1125" s="2">
        <f t="shared" si="22"/>
        <v>1142078.2759199999</v>
      </c>
      <c r="H1125" s="2">
        <f t="shared" si="23"/>
        <v>0.12000000011175871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3416957</v>
      </c>
      <c r="D1127" s="1">
        <f>BILANCA!E149</f>
        <v>1901592.05</v>
      </c>
      <c r="E1127" s="1">
        <v>0</v>
      </c>
      <c r="F1127" s="1">
        <v>0</v>
      </c>
      <c r="G1127" s="2">
        <f t="shared" si="22"/>
        <v>1039700.3184</v>
      </c>
      <c r="H1127" s="2">
        <f t="shared" si="23"/>
        <v>5.0000000046566129E-2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2313395</v>
      </c>
      <c r="D1129" s="1">
        <f>BILANCA!E151</f>
        <v>1400736.97</v>
      </c>
      <c r="E1129" s="1">
        <v>0</v>
      </c>
      <c r="F1129" s="1">
        <v>0</v>
      </c>
      <c r="G1129" s="2">
        <f t="shared" si="22"/>
        <v>746770.86523999996</v>
      </c>
      <c r="H1129" s="2">
        <f t="shared" si="23"/>
        <v>3.0000000027939677E-2</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867522</v>
      </c>
      <c r="D1130" s="1">
        <f>BILANCA!E152</f>
        <v>220377.52</v>
      </c>
      <c r="E1130" s="1">
        <v>0</v>
      </c>
      <c r="F1130" s="1">
        <v>0</v>
      </c>
      <c r="G1130" s="2">
        <f t="shared" si="22"/>
        <v>192316.72487999999</v>
      </c>
      <c r="H1130" s="2">
        <f t="shared" si="23"/>
        <v>0.48000000001047738</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236040</v>
      </c>
      <c r="D1135" s="1">
        <f>BILANCA!E157</f>
        <v>280477.56</v>
      </c>
      <c r="E1135" s="1">
        <v>0</v>
      </c>
      <c r="F1135" s="1">
        <v>0</v>
      </c>
      <c r="G1135" s="2">
        <f t="shared" si="22"/>
        <v>121143.25824</v>
      </c>
      <c r="H1135" s="2">
        <f t="shared" si="23"/>
        <v>0.44000000000232831</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9293138</v>
      </c>
      <c r="D1136" s="1">
        <f>BILANCA!E158</f>
        <v>8430600.8599999994</v>
      </c>
      <c r="E1136" s="1">
        <v>0</v>
      </c>
      <c r="F1136" s="1">
        <v>0</v>
      </c>
      <c r="G1136" s="2">
        <f t="shared" si="22"/>
        <v>4001613.9771599998</v>
      </c>
      <c r="H1136" s="2">
        <f t="shared" si="23"/>
        <v>0.14000000059604645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37653</v>
      </c>
      <c r="D1137" s="1">
        <f>BILANCA!E159</f>
        <v>4193335.48</v>
      </c>
      <c r="E1137" s="1">
        <v>0</v>
      </c>
      <c r="F1137" s="1">
        <v>0</v>
      </c>
      <c r="G1137" s="2">
        <f t="shared" si="22"/>
        <v>1297345.8898399998</v>
      </c>
      <c r="H1137" s="2">
        <f t="shared" si="23"/>
        <v>0.47999999998137355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740</v>
      </c>
      <c r="D1140" s="1">
        <f>BILANCA!E162</f>
        <v>750</v>
      </c>
      <c r="E1140" s="1">
        <v>0</v>
      </c>
      <c r="F1140" s="1">
        <v>0</v>
      </c>
      <c r="G1140" s="2">
        <f t="shared" si="22"/>
        <v>351.68</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8255745</v>
      </c>
      <c r="D1141" s="1">
        <f>BILANCA!E163</f>
        <v>8597516.3200000003</v>
      </c>
      <c r="E1141" s="1">
        <v>0</v>
      </c>
      <c r="F1141" s="1">
        <v>0</v>
      </c>
      <c r="G1141" s="2">
        <f t="shared" si="22"/>
        <v>4021222.8671200001</v>
      </c>
      <c r="H1141" s="2">
        <f t="shared" si="23"/>
        <v>0.32000000029802322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1156158</v>
      </c>
      <c r="D1148" s="1">
        <f>BILANCA!E170</f>
        <v>1357904.66</v>
      </c>
      <c r="E1148" s="1">
        <v>0</v>
      </c>
      <c r="F1148" s="1">
        <v>0</v>
      </c>
      <c r="G1148" s="2">
        <f t="shared" si="22"/>
        <v>638874.6078</v>
      </c>
      <c r="H1148" s="2">
        <f t="shared" si="23"/>
        <v>0.34000000008381903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1156158</v>
      </c>
      <c r="D1149" s="1">
        <f>BILANCA!E171</f>
        <v>1357904.66</v>
      </c>
      <c r="E1149" s="1">
        <v>0</v>
      </c>
      <c r="F1149" s="1">
        <v>0</v>
      </c>
      <c r="G1149" s="2">
        <f t="shared" si="22"/>
        <v>642746.57511999994</v>
      </c>
      <c r="H1149" s="2">
        <f t="shared" si="23"/>
        <v>0.34000000008381903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665521820</v>
      </c>
      <c r="D1152" s="1">
        <f>BILANCA!E175</f>
        <v>795383603.04999995</v>
      </c>
      <c r="E1152" s="1">
        <v>0</v>
      </c>
      <c r="F1152" s="1">
        <v>0</v>
      </c>
      <c r="G1152" s="2">
        <f t="shared" si="22"/>
        <v>381312845.4109</v>
      </c>
      <c r="H1152" s="2">
        <f t="shared" si="23"/>
        <v>4.999995231628418E-2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52900842</v>
      </c>
      <c r="D1153" s="1">
        <f>BILANCA!E176</f>
        <v>64059029.379999995</v>
      </c>
      <c r="E1153" s="1">
        <v>0</v>
      </c>
      <c r="F1153" s="1">
        <v>0</v>
      </c>
      <c r="G1153" s="2">
        <f t="shared" si="22"/>
        <v>30773213.1292</v>
      </c>
      <c r="H1153" s="2">
        <f t="shared" si="23"/>
        <v>0.37999999523162842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31406646</v>
      </c>
      <c r="D1154" s="1">
        <f>BILANCA!E177</f>
        <v>45045283.329999998</v>
      </c>
      <c r="E1154" s="1">
        <v>0</v>
      </c>
      <c r="F1154" s="1">
        <v>0</v>
      </c>
      <c r="G1154" s="2">
        <f t="shared" si="22"/>
        <v>20776023.364859998</v>
      </c>
      <c r="H1154" s="2">
        <f t="shared" si="23"/>
        <v>0.32999999821186066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4682554</v>
      </c>
      <c r="D1155" s="1">
        <f>BILANCA!E178</f>
        <v>5119759.24</v>
      </c>
      <c r="E1155" s="1">
        <v>0</v>
      </c>
      <c r="F1155" s="1">
        <v>0</v>
      </c>
      <c r="G1155" s="2">
        <f t="shared" si="22"/>
        <v>2566596.4665599996</v>
      </c>
      <c r="H1155" s="2">
        <f t="shared" si="23"/>
        <v>0.24000000022351742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6966927</v>
      </c>
      <c r="D1156" s="1">
        <f>BILANCA!E179</f>
        <v>6457877.1900000004</v>
      </c>
      <c r="E1156" s="1">
        <v>0</v>
      </c>
      <c r="F1156" s="1">
        <v>0</v>
      </c>
      <c r="G1156" s="2">
        <f t="shared" si="22"/>
        <v>3439703.8787399996</v>
      </c>
      <c r="H1156" s="2">
        <f t="shared" si="23"/>
        <v>0.19000000040978193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1193323</v>
      </c>
      <c r="D1157" s="1">
        <f>BILANCA!E180</f>
        <v>1103397.5900000001</v>
      </c>
      <c r="E1157" s="1">
        <v>0</v>
      </c>
      <c r="F1157" s="1">
        <v>0</v>
      </c>
      <c r="G1157" s="2">
        <f t="shared" si="22"/>
        <v>591620.56331999996</v>
      </c>
      <c r="H1157" s="2">
        <f t="shared" si="23"/>
        <v>0.40999999991618097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1181606</v>
      </c>
      <c r="D1159" s="1">
        <f>BILANCA!E182</f>
        <v>1096636.74</v>
      </c>
      <c r="E1159" s="1">
        <v>0</v>
      </c>
      <c r="F1159" s="1">
        <v>0</v>
      </c>
      <c r="G1159" s="2">
        <f t="shared" si="22"/>
        <v>593978.78847999999</v>
      </c>
      <c r="H1159" s="2">
        <f t="shared" si="23"/>
        <v>0.26000000000931323</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11717</v>
      </c>
      <c r="D1160" s="1">
        <f>BILANCA!E183</f>
        <v>6760.85</v>
      </c>
      <c r="E1160" s="1">
        <v>0</v>
      </c>
      <c r="F1160" s="1">
        <v>0</v>
      </c>
      <c r="G1160" s="2">
        <f t="shared" si="22"/>
        <v>4467.2499000000007</v>
      </c>
      <c r="H1160" s="2">
        <f t="shared" si="23"/>
        <v>0.1499999999996362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470071</v>
      </c>
      <c r="D1161" s="1">
        <f>BILANCA!E184</f>
        <v>238298.11</v>
      </c>
      <c r="E1161" s="1">
        <v>0</v>
      </c>
      <c r="F1161" s="1">
        <v>0</v>
      </c>
      <c r="G1161" s="2">
        <f t="shared" si="22"/>
        <v>168506.76515999998</v>
      </c>
      <c r="H1161" s="2">
        <f t="shared" si="23"/>
        <v>0.10999999998603016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184333</v>
      </c>
      <c r="D1163" s="1">
        <f>BILANCA!E186</f>
        <v>142736.26999999999</v>
      </c>
      <c r="E1163" s="1">
        <v>0</v>
      </c>
      <c r="F1163" s="1">
        <v>0</v>
      </c>
      <c r="G1163" s="2">
        <f t="shared" si="22"/>
        <v>84564.997199999998</v>
      </c>
      <c r="H1163" s="2">
        <f t="shared" si="23"/>
        <v>0.26999999998952262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1068929</v>
      </c>
      <c r="D1164" s="1">
        <f>BILANCA!E187</f>
        <v>2250797.92</v>
      </c>
      <c r="E1164" s="1">
        <v>0</v>
      </c>
      <c r="F1164" s="1">
        <v>0</v>
      </c>
      <c r="G1164" s="2">
        <f t="shared" si="22"/>
        <v>1008264.9960399999</v>
      </c>
      <c r="H1164" s="2">
        <f t="shared" si="23"/>
        <v>8.0000000074505806E-2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16840509</v>
      </c>
      <c r="D1165" s="1">
        <f>BILANCA!E188</f>
        <v>29732417.010000002</v>
      </c>
      <c r="E1165" s="1">
        <v>0</v>
      </c>
      <c r="F1165" s="1">
        <v>0</v>
      </c>
      <c r="G1165" s="2">
        <f t="shared" si="22"/>
        <v>13887572.429640001</v>
      </c>
      <c r="H1165" s="2">
        <f t="shared" si="23"/>
        <v>1.0000001639127731E-2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3445043</v>
      </c>
      <c r="D1166" s="1">
        <f>BILANCA!E189</f>
        <v>3738046.47</v>
      </c>
      <c r="E1166" s="1">
        <v>0</v>
      </c>
      <c r="F1166" s="1">
        <v>0</v>
      </c>
      <c r="G1166" s="2">
        <f t="shared" si="22"/>
        <v>1998567.87702</v>
      </c>
      <c r="H1166" s="2">
        <f t="shared" si="23"/>
        <v>0.47000000020489097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18049153</v>
      </c>
      <c r="D1183" s="1">
        <f>BILANCA!E206</f>
        <v>15275699.580000002</v>
      </c>
      <c r="E1183" s="1">
        <v>0</v>
      </c>
      <c r="F1183" s="1">
        <v>0</v>
      </c>
      <c r="G1183" s="2">
        <f t="shared" si="22"/>
        <v>9720110.4320000019</v>
      </c>
      <c r="H1183" s="2">
        <f t="shared" si="23"/>
        <v>0.41999999806284904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18049153</v>
      </c>
      <c r="D1184" s="1">
        <f>BILANCA!E207</f>
        <v>15275699.580000002</v>
      </c>
      <c r="E1184" s="1">
        <v>0</v>
      </c>
      <c r="F1184" s="1">
        <v>0</v>
      </c>
      <c r="G1184" s="2">
        <f t="shared" si="22"/>
        <v>9768710.9841600005</v>
      </c>
      <c r="H1184" s="2">
        <f t="shared" si="23"/>
        <v>0.41999999806284904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6787083</v>
      </c>
      <c r="D1189" s="1">
        <f>BILANCA!E212</f>
        <v>4847916.62</v>
      </c>
      <c r="E1189" s="1">
        <v>0</v>
      </c>
      <c r="F1189" s="1">
        <v>0</v>
      </c>
      <c r="G1189" s="2">
        <f t="shared" si="22"/>
        <v>3395480.7454399997</v>
      </c>
      <c r="H1189" s="2">
        <f t="shared" si="23"/>
        <v>0.37999999988824129</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11262070</v>
      </c>
      <c r="D1194" s="1">
        <f>BILANCA!E217</f>
        <v>10427782.960000001</v>
      </c>
      <c r="E1194" s="1">
        <v>0</v>
      </c>
      <c r="F1194" s="1">
        <v>0</v>
      </c>
      <c r="G1194" s="2">
        <f t="shared" si="22"/>
        <v>6776821.1791200005</v>
      </c>
      <c r="H1194" s="2">
        <f t="shared" si="23"/>
        <v>3.9999999105930328E-2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612620978</v>
      </c>
      <c r="D1214" s="1">
        <f>BILANCA!E237</f>
        <v>731324573.66999996</v>
      </c>
      <c r="E1214" s="1">
        <v>0</v>
      </c>
      <c r="F1214" s="1">
        <v>0</v>
      </c>
      <c r="G1214" s="2">
        <f t="shared" si="22"/>
        <v>479387398.95353997</v>
      </c>
      <c r="H1214" s="2">
        <f t="shared" si="23"/>
        <v>0.33000004291534424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565428455</v>
      </c>
      <c r="D1215" s="1">
        <f>BILANCA!E238</f>
        <v>668675605.15999997</v>
      </c>
      <c r="E1215" s="1">
        <v>0</v>
      </c>
      <c r="F1215" s="1">
        <v>0</v>
      </c>
      <c r="G1215" s="2">
        <f t="shared" si="22"/>
        <v>441444882.35424</v>
      </c>
      <c r="H1215" s="2">
        <f t="shared" si="23"/>
        <v>0.15999996662139893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583477608</v>
      </c>
      <c r="D1216" s="1">
        <f>BILANCA!E239</f>
        <v>683951304.74000001</v>
      </c>
      <c r="E1216" s="1">
        <v>0</v>
      </c>
      <c r="F1216" s="1">
        <v>0</v>
      </c>
      <c r="G1216" s="2">
        <f t="shared" si="22"/>
        <v>454671590.67284</v>
      </c>
      <c r="H1216" s="2">
        <f t="shared" si="23"/>
        <v>0.25999999046325684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583477608</v>
      </c>
      <c r="D1217" s="1">
        <f>BILANCA!E240</f>
        <v>683951304.74000001</v>
      </c>
      <c r="E1217" s="1">
        <v>0</v>
      </c>
      <c r="F1217" s="1">
        <v>0</v>
      </c>
      <c r="G1217" s="2">
        <f t="shared" si="22"/>
        <v>456622970.89032006</v>
      </c>
      <c r="H1217" s="2">
        <f t="shared" si="23"/>
        <v>0.25999999046325684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18049153</v>
      </c>
      <c r="D1219" s="1">
        <f>BILANCA!E242</f>
        <v>15275699.58</v>
      </c>
      <c r="E1219" s="1">
        <v>0</v>
      </c>
      <c r="F1219" s="1">
        <v>0</v>
      </c>
      <c r="G1219" s="2">
        <f t="shared" si="22"/>
        <v>11469730.309760001</v>
      </c>
      <c r="H1219" s="2">
        <f t="shared" si="23"/>
        <v>0.41999999992549419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18049153</v>
      </c>
      <c r="D1220" s="1">
        <f>BILANCA!E243</f>
        <v>15275699.58</v>
      </c>
      <c r="E1220" s="1">
        <v>0</v>
      </c>
      <c r="F1220" s="1">
        <v>0</v>
      </c>
      <c r="G1220" s="2">
        <f t="shared" si="22"/>
        <v>11518330.861919999</v>
      </c>
      <c r="H1220" s="2">
        <f t="shared" si="23"/>
        <v>0.41999999992549419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39639840</v>
      </c>
      <c r="D1222" s="1">
        <f>BILANCA!E245</f>
        <v>54240357.389999993</v>
      </c>
      <c r="E1222" s="1">
        <v>0</v>
      </c>
      <c r="F1222" s="1">
        <v>0</v>
      </c>
      <c r="G1222" s="2">
        <f t="shared" si="22"/>
        <v>35400812.592419997</v>
      </c>
      <c r="H1222" s="2">
        <f t="shared" si="23"/>
        <v>0.38999999314546585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68133372</v>
      </c>
      <c r="D1223" s="1">
        <f>BILANCA!E246</f>
        <v>81202125.989999995</v>
      </c>
      <c r="E1223" s="1">
        <v>0</v>
      </c>
      <c r="F1223" s="1">
        <v>0</v>
      </c>
      <c r="G1223" s="2">
        <f t="shared" si="22"/>
        <v>55329029.755199999</v>
      </c>
      <c r="H1223" s="2">
        <f t="shared" si="23"/>
        <v>1.000000536441803E-2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68133372</v>
      </c>
      <c r="D1224" s="1">
        <f>BILANCA!E247</f>
        <v>81202125.989999995</v>
      </c>
      <c r="E1224" s="1">
        <v>0</v>
      </c>
      <c r="F1224" s="1">
        <v>0</v>
      </c>
      <c r="G1224" s="2">
        <f t="shared" si="22"/>
        <v>55559567.379179999</v>
      </c>
      <c r="H1224" s="2">
        <f t="shared" si="23"/>
        <v>1.000000536441803E-2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28493532</v>
      </c>
      <c r="D1227" s="1">
        <f>BILANCA!E250</f>
        <v>26961768.600000001</v>
      </c>
      <c r="E1227" s="1">
        <v>0</v>
      </c>
      <c r="F1227" s="1">
        <v>0</v>
      </c>
      <c r="G1227" s="2">
        <f t="shared" si="22"/>
        <v>20109764.884800002</v>
      </c>
      <c r="H1227" s="2">
        <f t="shared" si="23"/>
        <v>0.39999999850988388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22744555</v>
      </c>
      <c r="D1229" s="1">
        <f>BILANCA!E252</f>
        <v>21728500.859999999</v>
      </c>
      <c r="E1229" s="1">
        <v>0</v>
      </c>
      <c r="F1229" s="1">
        <v>0</v>
      </c>
      <c r="G1229" s="2">
        <f t="shared" si="22"/>
        <v>16285582.953120001</v>
      </c>
      <c r="H1229" s="2">
        <f t="shared" si="23"/>
        <v>0.14000000059604645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5748977</v>
      </c>
      <c r="D1230" s="1">
        <f>BILANCA!E253</f>
        <v>5233267.74</v>
      </c>
      <c r="E1230" s="1">
        <v>0</v>
      </c>
      <c r="F1230" s="1">
        <v>0</v>
      </c>
      <c r="G1230" s="2">
        <f t="shared" si="22"/>
        <v>4005231.58256</v>
      </c>
      <c r="H1230" s="2">
        <f t="shared" si="23"/>
        <v>0.25999999977648258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14547</v>
      </c>
      <c r="D1231" s="1">
        <f>BILANCA!E254</f>
        <v>4308.83</v>
      </c>
      <c r="E1231" s="1">
        <v>0</v>
      </c>
      <c r="F1231" s="1">
        <v>0</v>
      </c>
      <c r="G1231" s="2">
        <f>B1231/1000*C1231+B1231/500*D1231</f>
        <v>5744.8356800000001</v>
      </c>
      <c r="H1231" s="2">
        <f>ABS(C1231-ROUND(C1231,0))+ABS(D1231-ROUND(D1231,0))</f>
        <v>0.17000000000007276</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7567230</v>
      </c>
      <c r="D1232" s="1">
        <f>BILANCA!E255</f>
        <v>8412919.9499999993</v>
      </c>
      <c r="E1232" s="1">
        <v>0</v>
      </c>
      <c r="F1232" s="1">
        <v>0</v>
      </c>
      <c r="G1232" s="2">
        <f t="shared" si="22"/>
        <v>6073874.4050999992</v>
      </c>
      <c r="H1232" s="2">
        <f t="shared" si="23"/>
        <v>5.000000074505806E-2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203677086</v>
      </c>
      <c r="D1236" s="1">
        <f>BILANCA!E259</f>
        <v>179678039.44999999</v>
      </c>
      <c r="E1236" s="1">
        <v>0</v>
      </c>
      <c r="F1236" s="1">
        <v>0</v>
      </c>
      <c r="G1236" s="2">
        <f t="shared" si="22"/>
        <v>142447390.71969998</v>
      </c>
      <c r="H1236" s="2">
        <f t="shared" si="23"/>
        <v>0.44999998807907104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203677086</v>
      </c>
      <c r="D1237" s="1">
        <f>BILANCA!E260</f>
        <v>179678039.44999999</v>
      </c>
      <c r="E1237" s="1">
        <v>0</v>
      </c>
      <c r="F1237" s="1">
        <v>0</v>
      </c>
      <c r="G1237" s="2">
        <f t="shared" si="22"/>
        <v>143010423.88460001</v>
      </c>
      <c r="H1237" s="2">
        <f t="shared" si="23"/>
        <v>0.44999998807907104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4000722</v>
      </c>
      <c r="D1238" s="1">
        <f>BILANCA!E262</f>
        <v>4031997.34</v>
      </c>
      <c r="E1238" s="1">
        <v>0</v>
      </c>
      <c r="F1238" s="1">
        <v>0</v>
      </c>
      <c r="G1238" s="2">
        <f t="shared" si="22"/>
        <v>3076502.7533999998</v>
      </c>
      <c r="H1238" s="2">
        <f t="shared" si="23"/>
        <v>0.33999999985098839</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12164028</v>
      </c>
      <c r="D1240" s="1">
        <f>BILANCA!E264</f>
        <v>15023054.48</v>
      </c>
      <c r="E1240" s="1">
        <v>0</v>
      </c>
      <c r="F1240" s="1">
        <v>0</v>
      </c>
      <c r="G1240" s="2">
        <f t="shared" si="22"/>
        <v>10848005.198720001</v>
      </c>
      <c r="H1240" s="2">
        <f t="shared" si="23"/>
        <v>0.48000000044703484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3658949</v>
      </c>
      <c r="D1241" s="1">
        <f>BILANCA!E265</f>
        <v>1987381.79</v>
      </c>
      <c r="E1241" s="1">
        <v>0</v>
      </c>
      <c r="F1241" s="1">
        <v>0</v>
      </c>
      <c r="G1241" s="2">
        <f t="shared" si="22"/>
        <v>1969497.84564</v>
      </c>
      <c r="H1241" s="2">
        <f t="shared" si="23"/>
        <v>0.2099999999627471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156385</v>
      </c>
      <c r="D1244" s="1">
        <f>BILANCA!E268</f>
        <v>100980.82</v>
      </c>
      <c r="E1244" s="1">
        <v>0</v>
      </c>
      <c r="F1244" s="1">
        <v>0</v>
      </c>
      <c r="G1244" s="2">
        <f t="shared" si="24"/>
        <v>93528.473040000012</v>
      </c>
      <c r="H1244" s="2">
        <f t="shared" si="23"/>
        <v>0.17999999999301508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26573</v>
      </c>
      <c r="D1245" s="1">
        <f>BILANCA!E269</f>
        <v>11100.31</v>
      </c>
      <c r="E1245" s="1">
        <v>0</v>
      </c>
      <c r="F1245" s="1">
        <v>0</v>
      </c>
      <c r="G1245" s="2">
        <f t="shared" si="24"/>
        <v>12778.68844</v>
      </c>
      <c r="H1245" s="2">
        <f t="shared" si="23"/>
        <v>0.30999999999949068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3265305</v>
      </c>
      <c r="D1247" s="1">
        <f>BILANCA!E271</f>
        <v>2855022.99</v>
      </c>
      <c r="E1247" s="1">
        <v>0</v>
      </c>
      <c r="F1247" s="1">
        <v>0</v>
      </c>
      <c r="G1247" s="2">
        <f t="shared" si="24"/>
        <v>2369492.6587200002</v>
      </c>
      <c r="H1247" s="2">
        <f t="shared" si="23"/>
        <v>9.9999997764825821E-3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114215</v>
      </c>
      <c r="D1249" s="1">
        <f>BILANCA!E273</f>
        <v>109700.36</v>
      </c>
      <c r="E1249" s="1">
        <v>0</v>
      </c>
      <c r="F1249" s="1">
        <v>0</v>
      </c>
      <c r="G1249" s="2">
        <f t="shared" si="24"/>
        <v>88741.781520000004</v>
      </c>
      <c r="H1249" s="2">
        <f t="shared" si="23"/>
        <v>0.36000000000058208</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657693</v>
      </c>
      <c r="D1263" s="1">
        <f>BILANCA!E287</f>
        <v>497645.5</v>
      </c>
      <c r="E1263" s="1">
        <v>0</v>
      </c>
      <c r="F1263" s="1">
        <v>0</v>
      </c>
      <c r="G1263" s="2">
        <f t="shared" si="24"/>
        <v>462835.52</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30748953</v>
      </c>
      <c r="D1264" s="1">
        <f>BILANCA!E288</f>
        <v>44547637.829999998</v>
      </c>
      <c r="E1264" s="1">
        <v>0</v>
      </c>
      <c r="F1264" s="1">
        <v>0</v>
      </c>
      <c r="G1264" s="2">
        <f t="shared" si="24"/>
        <v>33676228.253460005</v>
      </c>
      <c r="H1264" s="2">
        <f t="shared" si="23"/>
        <v>0.17000000178813934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152855</v>
      </c>
      <c r="D1265" s="1">
        <f>BILANCA!E289</f>
        <v>2875</v>
      </c>
      <c r="E1265" s="1">
        <v>0</v>
      </c>
      <c r="F1265" s="1">
        <v>0</v>
      </c>
      <c r="G1265" s="2">
        <f t="shared" si="24"/>
        <v>44726.609999999993</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3292188</v>
      </c>
      <c r="D1266" s="1">
        <f>BILANCA!E290</f>
        <v>3735171.47</v>
      </c>
      <c r="E1266" s="1">
        <v>0</v>
      </c>
      <c r="F1266" s="1">
        <v>0</v>
      </c>
      <c r="G1266" s="2">
        <f t="shared" si="24"/>
        <v>3045796.2560199997</v>
      </c>
      <c r="H1266" s="2">
        <f t="shared" si="23"/>
        <v>0.47000000020489097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18049153</v>
      </c>
      <c r="D1270" s="1">
        <f>BILANCA!E294</f>
        <v>15275699.58</v>
      </c>
      <c r="E1270" s="1">
        <v>0</v>
      </c>
      <c r="F1270" s="1">
        <v>0</v>
      </c>
      <c r="G1270" s="2">
        <f t="shared" si="24"/>
        <v>13948358.469919998</v>
      </c>
      <c r="H1270" s="2">
        <f t="shared" si="23"/>
        <v>0.41999999992549419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20619</v>
      </c>
      <c r="D1271" s="1">
        <f>BILANCA!E295</f>
        <v>68407.240000000005</v>
      </c>
      <c r="E1271" s="1">
        <v>0</v>
      </c>
      <c r="F1271" s="1">
        <v>0</v>
      </c>
      <c r="G1271" s="2">
        <f t="shared" si="24"/>
        <v>45340.842239999998</v>
      </c>
      <c r="H1271" s="2">
        <f t="shared" si="23"/>
        <v>0.24000000000523869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15021459</v>
      </c>
      <c r="D1272" s="1">
        <f>BILANCA!E296</f>
        <v>28291533.260000002</v>
      </c>
      <c r="E1272" s="1">
        <v>0</v>
      </c>
      <c r="F1272" s="1">
        <v>0</v>
      </c>
      <c r="G1272" s="2">
        <f t="shared" si="24"/>
        <v>20693707.87528</v>
      </c>
      <c r="H1272" s="2">
        <f t="shared" si="23"/>
        <v>0.26000000163912773</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668197</v>
      </c>
      <c r="D1273" s="1">
        <f>BILANCA!E297</f>
        <v>751070.69</v>
      </c>
      <c r="E1273" s="1">
        <v>0</v>
      </c>
      <c r="F1273" s="1">
        <v>0</v>
      </c>
      <c r="G1273" s="2">
        <f t="shared" si="24"/>
        <v>629398.1301999999</v>
      </c>
      <c r="H1273" s="2">
        <f t="shared" si="23"/>
        <v>0.31000000005587935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1130234</v>
      </c>
      <c r="D1274" s="1">
        <f>BILANCA!E298</f>
        <v>621405.81999999995</v>
      </c>
      <c r="E1274" s="1">
        <v>0</v>
      </c>
      <c r="F1274" s="1">
        <v>0</v>
      </c>
      <c r="G1274" s="2">
        <f t="shared" si="24"/>
        <v>690556.28123999992</v>
      </c>
      <c r="H1274" s="2">
        <f t="shared" si="23"/>
        <v>0.18000000005122274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98643748</v>
      </c>
      <c r="D1299" s="6">
        <f>'RAS-funkcijski'!E5</f>
        <v>98386545.620000005</v>
      </c>
      <c r="E1299" s="6">
        <v>0</v>
      </c>
      <c r="F1299" s="6">
        <v>0</v>
      </c>
      <c r="G1299" s="7">
        <f t="shared" si="24"/>
        <v>295416.83924</v>
      </c>
      <c r="H1299" s="7">
        <f t="shared" si="23"/>
        <v>0.37999999523162842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15870256</v>
      </c>
      <c r="D1300" s="1">
        <f>'RAS-funkcijski'!E6</f>
        <v>11906249.560000001</v>
      </c>
      <c r="E1300" s="1">
        <v>0</v>
      </c>
      <c r="F1300" s="1">
        <v>0</v>
      </c>
      <c r="G1300" s="2">
        <f t="shared" si="24"/>
        <v>79365.510240000003</v>
      </c>
      <c r="H1300" s="2">
        <f t="shared" si="23"/>
        <v>0.43999999947845936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15767515</v>
      </c>
      <c r="D1301" s="1">
        <f>'RAS-funkcijski'!E7</f>
        <v>11805348.880000001</v>
      </c>
      <c r="E1301" s="1">
        <v>0</v>
      </c>
      <c r="F1301" s="1">
        <v>0</v>
      </c>
      <c r="G1301" s="2">
        <f t="shared" si="24"/>
        <v>118134.63828</v>
      </c>
      <c r="H1301" s="2">
        <f t="shared" si="23"/>
        <v>0.11999999918043613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102741</v>
      </c>
      <c r="D1303" s="1">
        <f>'RAS-funkcijski'!E9</f>
        <v>100900.68</v>
      </c>
      <c r="E1303" s="1">
        <v>0</v>
      </c>
      <c r="F1303" s="1">
        <v>0</v>
      </c>
      <c r="G1303" s="2">
        <f t="shared" si="24"/>
        <v>1522.7118</v>
      </c>
      <c r="H1303" s="2">
        <f t="shared" si="23"/>
        <v>0.32000000000698492</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81767897</v>
      </c>
      <c r="D1307" s="1">
        <f>'RAS-funkcijski'!E13</f>
        <v>85558457.75</v>
      </c>
      <c r="E1307" s="1">
        <v>0</v>
      </c>
      <c r="F1307" s="1">
        <v>0</v>
      </c>
      <c r="G1307" s="2">
        <f t="shared" si="24"/>
        <v>2275963.3125</v>
      </c>
      <c r="H1307" s="2">
        <f t="shared" si="23"/>
        <v>0.25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71514397</v>
      </c>
      <c r="D1308" s="1">
        <f>'RAS-funkcijski'!E14</f>
        <v>78360320.659999996</v>
      </c>
      <c r="E1308" s="1">
        <v>0</v>
      </c>
      <c r="F1308" s="1">
        <v>0</v>
      </c>
      <c r="G1308" s="2">
        <f t="shared" si="24"/>
        <v>2282350.3832</v>
      </c>
      <c r="H1308" s="2">
        <f t="shared" si="23"/>
        <v>0.34000000357627869</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10253500</v>
      </c>
      <c r="D1310" s="1">
        <f>'RAS-funkcijski'!E16</f>
        <v>7198137.0899999999</v>
      </c>
      <c r="E1310" s="1">
        <v>0</v>
      </c>
      <c r="F1310" s="1">
        <v>0</v>
      </c>
      <c r="G1310" s="2">
        <f t="shared" si="24"/>
        <v>295797.29015999998</v>
      </c>
      <c r="H1310" s="2">
        <f t="shared" si="23"/>
        <v>8.9999999850988388E-2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54880</v>
      </c>
      <c r="D1313" s="1">
        <f>'RAS-funkcijski'!E19</f>
        <v>0</v>
      </c>
      <c r="E1313" s="1">
        <v>0</v>
      </c>
      <c r="F1313" s="1">
        <v>0</v>
      </c>
      <c r="G1313" s="2">
        <f t="shared" si="24"/>
        <v>823.19999999999993</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373529</v>
      </c>
      <c r="D1314" s="1">
        <f>'RAS-funkcijski'!E20</f>
        <v>374707.36</v>
      </c>
      <c r="E1314" s="1">
        <v>0</v>
      </c>
      <c r="F1314" s="1">
        <v>0</v>
      </c>
      <c r="G1314" s="2">
        <f t="shared" si="24"/>
        <v>17967.09952</v>
      </c>
      <c r="H1314" s="2">
        <f t="shared" si="23"/>
        <v>0.35999999998603016</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577186</v>
      </c>
      <c r="D1315" s="1">
        <f>'RAS-funkcijski'!E21</f>
        <v>547130.94999999995</v>
      </c>
      <c r="E1315" s="1">
        <v>0</v>
      </c>
      <c r="F1315" s="1">
        <v>0</v>
      </c>
      <c r="G1315" s="2">
        <f t="shared" si="24"/>
        <v>28414.614300000001</v>
      </c>
      <c r="H1315" s="2">
        <f t="shared" si="23"/>
        <v>5.0000000046566129E-2</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3087779</v>
      </c>
      <c r="D1322" s="1">
        <f>'RAS-funkcijski'!E28</f>
        <v>3432559.58</v>
      </c>
      <c r="E1322" s="1">
        <v>0</v>
      </c>
      <c r="F1322" s="1">
        <v>0</v>
      </c>
      <c r="G1322" s="2">
        <f t="shared" si="24"/>
        <v>238869.55584000002</v>
      </c>
      <c r="H1322" s="2">
        <f t="shared" si="23"/>
        <v>0.41999999992549419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2750000</v>
      </c>
      <c r="D1324" s="1">
        <f>'RAS-funkcijski'!E30</f>
        <v>3085498.75</v>
      </c>
      <c r="E1324" s="1">
        <v>0</v>
      </c>
      <c r="F1324" s="1">
        <v>0</v>
      </c>
      <c r="G1324" s="2">
        <f t="shared" si="24"/>
        <v>231945.935</v>
      </c>
      <c r="H1324" s="2">
        <f t="shared" si="23"/>
        <v>0.25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337779</v>
      </c>
      <c r="D1328" s="1">
        <f>'RAS-funkcijski'!E34</f>
        <v>347060.83</v>
      </c>
      <c r="E1328" s="1">
        <v>0</v>
      </c>
      <c r="F1328" s="1">
        <v>0</v>
      </c>
      <c r="G1328" s="2">
        <f t="shared" si="24"/>
        <v>30957.019799999998</v>
      </c>
      <c r="H1328" s="2">
        <f t="shared" si="23"/>
        <v>0.16999999998370185</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37737321</v>
      </c>
      <c r="D1329" s="1">
        <f>'RAS-funkcijski'!E35</f>
        <v>47674166.100000001</v>
      </c>
      <c r="E1329" s="1">
        <v>0</v>
      </c>
      <c r="F1329" s="1">
        <v>0</v>
      </c>
      <c r="G1329" s="2">
        <f t="shared" si="24"/>
        <v>4125655.2492</v>
      </c>
      <c r="H1329" s="2">
        <f t="shared" si="23"/>
        <v>0.10000000149011612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6354522</v>
      </c>
      <c r="D1330" s="1">
        <f>'RAS-funkcijski'!E36</f>
        <v>2630885.5699999998</v>
      </c>
      <c r="E1330" s="1">
        <v>0</v>
      </c>
      <c r="F1330" s="1">
        <v>0</v>
      </c>
      <c r="G1330" s="2">
        <f t="shared" si="24"/>
        <v>371721.38047999999</v>
      </c>
      <c r="H1330" s="2">
        <f t="shared" si="23"/>
        <v>0.43000000016763806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6354522</v>
      </c>
      <c r="D1331" s="1">
        <f>'RAS-funkcijski'!E37</f>
        <v>2630885.5699999998</v>
      </c>
      <c r="E1331" s="1">
        <v>0</v>
      </c>
      <c r="F1331" s="1">
        <v>0</v>
      </c>
      <c r="G1331" s="2">
        <f t="shared" si="24"/>
        <v>383337.67362000002</v>
      </c>
      <c r="H1331" s="2">
        <f t="shared" si="23"/>
        <v>0.43000000016763806</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874358</v>
      </c>
      <c r="D1333" s="1">
        <f>'RAS-funkcijski'!E39</f>
        <v>0</v>
      </c>
      <c r="E1333" s="1">
        <v>0</v>
      </c>
      <c r="F1333" s="1">
        <v>0</v>
      </c>
      <c r="G1333" s="2">
        <f t="shared" si="24"/>
        <v>30602.530000000002</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71570</v>
      </c>
      <c r="D1335" s="1">
        <f>'RAS-funkcijski'!E41</f>
        <v>0</v>
      </c>
      <c r="E1335" s="1">
        <v>0</v>
      </c>
      <c r="F1335" s="1">
        <v>0</v>
      </c>
      <c r="G1335" s="2">
        <f t="shared" si="24"/>
        <v>2648.0899999999997</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802788</v>
      </c>
      <c r="D1336" s="1">
        <f>'RAS-funkcijski'!E42</f>
        <v>0</v>
      </c>
      <c r="E1336" s="1">
        <v>0</v>
      </c>
      <c r="F1336" s="1">
        <v>0</v>
      </c>
      <c r="G1336" s="2">
        <f t="shared" si="24"/>
        <v>30505.944</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13680221</v>
      </c>
      <c r="D1348" s="1">
        <f>'RAS-funkcijski'!E54</f>
        <v>23511330.370000001</v>
      </c>
      <c r="E1348" s="1">
        <v>0</v>
      </c>
      <c r="F1348" s="1">
        <v>0</v>
      </c>
      <c r="G1348" s="2">
        <f t="shared" si="24"/>
        <v>3035144.0870000003</v>
      </c>
      <c r="H1348" s="2">
        <f t="shared" si="27"/>
        <v>0.37000000104308128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1870426</v>
      </c>
      <c r="D1349" s="1">
        <f>'RAS-funkcijski'!E55</f>
        <v>7367467.1699999999</v>
      </c>
      <c r="E1349" s="1">
        <v>0</v>
      </c>
      <c r="F1349" s="1">
        <v>0</v>
      </c>
      <c r="G1349" s="2">
        <f t="shared" si="24"/>
        <v>846873.37734000001</v>
      </c>
      <c r="H1349" s="2">
        <f t="shared" si="27"/>
        <v>0.16999999992549419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10753990</v>
      </c>
      <c r="D1350" s="1">
        <f>'RAS-funkcijski'!E56</f>
        <v>15074535.869999999</v>
      </c>
      <c r="E1350" s="1">
        <v>0</v>
      </c>
      <c r="F1350" s="1">
        <v>0</v>
      </c>
      <c r="G1350" s="2">
        <f t="shared" si="24"/>
        <v>2126959.2104799999</v>
      </c>
      <c r="H1350" s="2">
        <f t="shared" si="27"/>
        <v>0.13000000081956387</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307832</v>
      </c>
      <c r="D1351" s="1">
        <f>'RAS-funkcijski'!E57</f>
        <v>369556.16</v>
      </c>
      <c r="E1351" s="1">
        <v>0</v>
      </c>
      <c r="F1351" s="1">
        <v>0</v>
      </c>
      <c r="G1351" s="2">
        <f t="shared" si="24"/>
        <v>55488.048959999993</v>
      </c>
      <c r="H1351" s="2">
        <f t="shared" si="27"/>
        <v>0.15999999997438863</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747973</v>
      </c>
      <c r="D1352" s="1">
        <f>'RAS-funkcijski'!E58</f>
        <v>699771.17</v>
      </c>
      <c r="E1352" s="1">
        <v>0</v>
      </c>
      <c r="F1352" s="1">
        <v>0</v>
      </c>
      <c r="G1352" s="2">
        <f t="shared" si="24"/>
        <v>115965.82836</v>
      </c>
      <c r="H1352" s="2">
        <f t="shared" si="27"/>
        <v>0.17000000004190952</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634107</v>
      </c>
      <c r="D1354" s="1">
        <f>'RAS-funkcijski'!E60</f>
        <v>316429.68</v>
      </c>
      <c r="E1354" s="1">
        <v>0</v>
      </c>
      <c r="F1354" s="1">
        <v>0</v>
      </c>
      <c r="G1354" s="2">
        <f t="shared" si="24"/>
        <v>70950.116160000005</v>
      </c>
      <c r="H1354" s="2">
        <f t="shared" si="27"/>
        <v>0.32000000000698492</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8262720</v>
      </c>
      <c r="D1355" s="1">
        <f>'RAS-funkcijski'!E61</f>
        <v>13932274.5</v>
      </c>
      <c r="E1355" s="1">
        <v>0</v>
      </c>
      <c r="F1355" s="1">
        <v>0</v>
      </c>
      <c r="G1355" s="2">
        <f t="shared" si="24"/>
        <v>2059254.3330000001</v>
      </c>
      <c r="H1355" s="2">
        <f t="shared" si="27"/>
        <v>0.5</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6721733</v>
      </c>
      <c r="D1358" s="1">
        <f>'RAS-funkcijski'!E64</f>
        <v>12987872.960000001</v>
      </c>
      <c r="E1358" s="1">
        <v>0</v>
      </c>
      <c r="F1358" s="1">
        <v>0</v>
      </c>
      <c r="G1358" s="2">
        <f t="shared" si="24"/>
        <v>1961848.7352</v>
      </c>
      <c r="H1358" s="2">
        <f t="shared" si="27"/>
        <v>3.9999999105930328E-2</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1540987</v>
      </c>
      <c r="D1359" s="1">
        <f>'RAS-funkcijski'!E65</f>
        <v>944401.54</v>
      </c>
      <c r="E1359" s="1">
        <v>0</v>
      </c>
      <c r="F1359" s="1">
        <v>0</v>
      </c>
      <c r="G1359" s="2">
        <f t="shared" si="24"/>
        <v>209217.19488</v>
      </c>
      <c r="H1359" s="2">
        <f t="shared" si="27"/>
        <v>0.4599999999627471</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6373742</v>
      </c>
      <c r="D1360" s="1">
        <f>'RAS-funkcijski'!E66</f>
        <v>5789281.4000000004</v>
      </c>
      <c r="E1360" s="1">
        <v>0</v>
      </c>
      <c r="F1360" s="1">
        <v>0</v>
      </c>
      <c r="G1360" s="2">
        <f t="shared" si="24"/>
        <v>1113042.8976</v>
      </c>
      <c r="H1360" s="2">
        <f t="shared" si="27"/>
        <v>0.40000000037252903</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1191590</v>
      </c>
      <c r="D1361" s="1">
        <f>'RAS-funkcijski'!E67</f>
        <v>1363903.36</v>
      </c>
      <c r="E1361" s="1">
        <v>0</v>
      </c>
      <c r="F1361" s="1">
        <v>0</v>
      </c>
      <c r="G1361" s="2">
        <f t="shared" si="24"/>
        <v>246921.99336000002</v>
      </c>
      <c r="H1361" s="2">
        <f t="shared" si="27"/>
        <v>0.36000000010244548</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5182152</v>
      </c>
      <c r="D1362" s="1">
        <f>'RAS-funkcijski'!E68</f>
        <v>4277253.04</v>
      </c>
      <c r="E1362" s="1">
        <v>0</v>
      </c>
      <c r="F1362" s="1">
        <v>0</v>
      </c>
      <c r="G1362" s="2">
        <f t="shared" si="24"/>
        <v>879146.11712000007</v>
      </c>
      <c r="H1362" s="2">
        <f t="shared" si="27"/>
        <v>4.0000000037252903E-2</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148125</v>
      </c>
      <c r="E1367" s="1">
        <v>0</v>
      </c>
      <c r="F1367" s="1">
        <v>0</v>
      </c>
      <c r="G1367" s="2">
        <f t="shared" si="24"/>
        <v>20441.25</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1557651</v>
      </c>
      <c r="D1368" s="1">
        <f>'RAS-funkcijski'!E74</f>
        <v>1493964.58</v>
      </c>
      <c r="E1368" s="1">
        <v>0</v>
      </c>
      <c r="F1368" s="1">
        <v>0</v>
      </c>
      <c r="G1368" s="2">
        <f t="shared" si="24"/>
        <v>318190.61120000004</v>
      </c>
      <c r="H1368" s="2">
        <f t="shared" si="27"/>
        <v>0.41999999992549419</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2458197</v>
      </c>
      <c r="D1369" s="1">
        <f>'RAS-funkcijski'!E75</f>
        <v>2537065.42</v>
      </c>
      <c r="E1369" s="1">
        <v>0</v>
      </c>
      <c r="F1369" s="1">
        <v>0</v>
      </c>
      <c r="G1369" s="2">
        <f t="shared" si="24"/>
        <v>534795.27663999994</v>
      </c>
      <c r="H1369" s="2">
        <f t="shared" si="27"/>
        <v>0.41999999992549419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380000</v>
      </c>
      <c r="D1374" s="1">
        <f>'RAS-funkcijski'!E80</f>
        <v>387500</v>
      </c>
      <c r="E1374" s="1">
        <v>0</v>
      </c>
      <c r="F1374" s="1">
        <v>0</v>
      </c>
      <c r="G1374" s="2">
        <f t="shared" si="24"/>
        <v>87780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2078197</v>
      </c>
      <c r="D1375" s="1">
        <f>'RAS-funkcijski'!E81</f>
        <v>2149565.42</v>
      </c>
      <c r="E1375" s="1">
        <v>0</v>
      </c>
      <c r="F1375" s="1">
        <v>0</v>
      </c>
      <c r="G1375" s="2">
        <f t="shared" si="24"/>
        <v>491054.24367999996</v>
      </c>
      <c r="H1375" s="2">
        <f t="shared" si="27"/>
        <v>0.41999999992549419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13022835</v>
      </c>
      <c r="D1376" s="1">
        <f>'RAS-funkcijski'!E82</f>
        <v>32323909.859999999</v>
      </c>
      <c r="E1376" s="1">
        <v>0</v>
      </c>
      <c r="F1376" s="1">
        <v>0</v>
      </c>
      <c r="G1376" s="2">
        <f t="shared" si="24"/>
        <v>6058311.0681599993</v>
      </c>
      <c r="H1376" s="2">
        <f t="shared" si="27"/>
        <v>0.14000000059604645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85536</v>
      </c>
      <c r="D1377" s="1">
        <f>'RAS-funkcijski'!E83</f>
        <v>128119.95</v>
      </c>
      <c r="E1377" s="1">
        <v>0</v>
      </c>
      <c r="F1377" s="1">
        <v>0</v>
      </c>
      <c r="G1377" s="2">
        <f t="shared" si="24"/>
        <v>27000.2961</v>
      </c>
      <c r="H1377" s="2">
        <f t="shared" si="27"/>
        <v>5.0000000002910383E-2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12937299</v>
      </c>
      <c r="D1378" s="1">
        <f>'RAS-funkcijski'!E84</f>
        <v>32195789.91</v>
      </c>
      <c r="E1378" s="1">
        <v>0</v>
      </c>
      <c r="F1378" s="1">
        <v>0</v>
      </c>
      <c r="G1378" s="2">
        <f t="shared" si="24"/>
        <v>6186310.3055999996</v>
      </c>
      <c r="H1378" s="2">
        <f t="shared" si="27"/>
        <v>8.9999999850988388E-2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2361980</v>
      </c>
      <c r="D1383" s="1">
        <f>'RAS-funkcijski'!E89</f>
        <v>2989465.41</v>
      </c>
      <c r="E1383" s="1">
        <v>0</v>
      </c>
      <c r="F1383" s="1">
        <v>0</v>
      </c>
      <c r="G1383" s="2">
        <f t="shared" si="24"/>
        <v>708977.41970000009</v>
      </c>
      <c r="H1383" s="2">
        <f t="shared" si="27"/>
        <v>0.41000000014901161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472375</v>
      </c>
      <c r="E1388" s="1">
        <v>0</v>
      </c>
      <c r="F1388" s="1">
        <v>0</v>
      </c>
      <c r="G1388" s="2">
        <f t="shared" si="24"/>
        <v>85027.5</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472375</v>
      </c>
      <c r="E1389" s="1">
        <v>0</v>
      </c>
      <c r="F1389" s="1">
        <v>0</v>
      </c>
      <c r="G1389" s="2">
        <f t="shared" si="24"/>
        <v>85972.25</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1490195</v>
      </c>
      <c r="D1398" s="1">
        <f>'RAS-funkcijski'!E104</f>
        <v>1576697.45</v>
      </c>
      <c r="E1398" s="1">
        <v>0</v>
      </c>
      <c r="F1398" s="1">
        <v>0</v>
      </c>
      <c r="G1398" s="2">
        <f t="shared" si="24"/>
        <v>464358.99</v>
      </c>
      <c r="H1398" s="2">
        <f t="shared" si="27"/>
        <v>0.44999999995343387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871785</v>
      </c>
      <c r="D1400" s="1">
        <f>'RAS-funkcijski'!E106</f>
        <v>940392.95999999996</v>
      </c>
      <c r="E1400" s="1">
        <v>0</v>
      </c>
      <c r="F1400" s="1">
        <v>0</v>
      </c>
      <c r="G1400" s="2">
        <f t="shared" si="24"/>
        <v>280762.23384</v>
      </c>
      <c r="H1400" s="2">
        <f t="shared" si="27"/>
        <v>4.0000000037252903E-2</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26262513</v>
      </c>
      <c r="D1401" s="1">
        <f>'RAS-funkcijski'!E107</f>
        <v>20452766.889999997</v>
      </c>
      <c r="E1401" s="1">
        <v>0</v>
      </c>
      <c r="F1401" s="1">
        <v>0</v>
      </c>
      <c r="G1401" s="2">
        <f t="shared" si="24"/>
        <v>6918308.8183399988</v>
      </c>
      <c r="H1401" s="2">
        <f t="shared" si="27"/>
        <v>0.11000000312924385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12794954</v>
      </c>
      <c r="D1402" s="1">
        <f>'RAS-funkcijski'!E108</f>
        <v>12423636.75</v>
      </c>
      <c r="E1402" s="1">
        <v>0</v>
      </c>
      <c r="F1402" s="1">
        <v>0</v>
      </c>
      <c r="G1402" s="2">
        <f t="shared" si="24"/>
        <v>3914791.6599999997</v>
      </c>
      <c r="H1402" s="2">
        <f t="shared" si="27"/>
        <v>0.25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4489518</v>
      </c>
      <c r="D1403" s="1">
        <f>'RAS-funkcijski'!E109</f>
        <v>4241921.01</v>
      </c>
      <c r="E1403" s="1">
        <v>0</v>
      </c>
      <c r="F1403" s="1">
        <v>0</v>
      </c>
      <c r="G1403" s="2">
        <f t="shared" si="24"/>
        <v>1362202.8021</v>
      </c>
      <c r="H1403" s="2">
        <f t="shared" si="27"/>
        <v>9.9999997764825821E-3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100000</v>
      </c>
      <c r="D1406" s="1">
        <f>'RAS-funkcijski'!E112</f>
        <v>175000</v>
      </c>
      <c r="E1406" s="1">
        <v>0</v>
      </c>
      <c r="F1406" s="1">
        <v>0</v>
      </c>
      <c r="G1406" s="2">
        <f t="shared" si="24"/>
        <v>48600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8878041</v>
      </c>
      <c r="D1407" s="1">
        <f>'RAS-funkcijski'!E113</f>
        <v>3612209.13</v>
      </c>
      <c r="E1407" s="1">
        <v>0</v>
      </c>
      <c r="F1407" s="1">
        <v>0</v>
      </c>
      <c r="G1407" s="2">
        <f t="shared" si="24"/>
        <v>1755168.0593400002</v>
      </c>
      <c r="H1407" s="2">
        <f t="shared" si="27"/>
        <v>0.12999999988824129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24714769</v>
      </c>
      <c r="D1408" s="1">
        <f>'RAS-funkcijski'!E114</f>
        <v>39624532.900000006</v>
      </c>
      <c r="E1408" s="1">
        <v>0</v>
      </c>
      <c r="F1408" s="1">
        <v>0</v>
      </c>
      <c r="G1408" s="2">
        <f t="shared" si="24"/>
        <v>11436021.828000002</v>
      </c>
      <c r="H1408" s="2">
        <f t="shared" si="27"/>
        <v>9.9999994039535522E-2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7935824</v>
      </c>
      <c r="D1409" s="1">
        <f>'RAS-funkcijski'!E115</f>
        <v>12210173.939999999</v>
      </c>
      <c r="E1409" s="1">
        <v>0</v>
      </c>
      <c r="F1409" s="1">
        <v>0</v>
      </c>
      <c r="G1409" s="2">
        <f t="shared" si="24"/>
        <v>3591535.0786800003</v>
      </c>
      <c r="H1409" s="2">
        <f t="shared" si="27"/>
        <v>6.0000000521540642E-2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7935824</v>
      </c>
      <c r="D1411" s="1">
        <f>'RAS-funkcijski'!E117</f>
        <v>12210173.939999999</v>
      </c>
      <c r="E1411" s="1">
        <v>0</v>
      </c>
      <c r="F1411" s="1">
        <v>0</v>
      </c>
      <c r="G1411" s="2">
        <f t="shared" si="24"/>
        <v>3656247.4224400003</v>
      </c>
      <c r="H1411" s="2">
        <f t="shared" si="27"/>
        <v>6.0000000521540642E-2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14418857</v>
      </c>
      <c r="D1412" s="1">
        <f>'RAS-funkcijski'!E118</f>
        <v>25440478.620000001</v>
      </c>
      <c r="E1412" s="1">
        <v>0</v>
      </c>
      <c r="F1412" s="1">
        <v>0</v>
      </c>
      <c r="G1412" s="2">
        <f t="shared" si="24"/>
        <v>7444178.8233600007</v>
      </c>
      <c r="H1412" s="2">
        <f t="shared" si="27"/>
        <v>0.37999999895691872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14418857</v>
      </c>
      <c r="D1414" s="1">
        <f>'RAS-funkcijski'!E120</f>
        <v>25440478.620000001</v>
      </c>
      <c r="E1414" s="1">
        <v>0</v>
      </c>
      <c r="F1414" s="1">
        <v>0</v>
      </c>
      <c r="G1414" s="2">
        <f t="shared" si="24"/>
        <v>7574778.4518400002</v>
      </c>
      <c r="H1414" s="2">
        <f t="shared" si="27"/>
        <v>0.37999999895691872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633000</v>
      </c>
      <c r="D1416" s="1">
        <f>'RAS-funkcijski'!E122</f>
        <v>570000</v>
      </c>
      <c r="E1416" s="1">
        <v>0</v>
      </c>
      <c r="F1416" s="1">
        <v>0</v>
      </c>
      <c r="G1416" s="2">
        <f t="shared" si="24"/>
        <v>209214</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633000</v>
      </c>
      <c r="D1417" s="1">
        <f>'RAS-funkcijski'!E123</f>
        <v>570000</v>
      </c>
      <c r="E1417" s="1">
        <v>0</v>
      </c>
      <c r="F1417" s="1">
        <v>0</v>
      </c>
      <c r="G1417" s="2">
        <f t="shared" si="24"/>
        <v>210987</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501492</v>
      </c>
      <c r="D1420" s="1">
        <f>'RAS-funkcijski'!E126</f>
        <v>803651.36</v>
      </c>
      <c r="E1420" s="1">
        <v>0</v>
      </c>
      <c r="F1420" s="1">
        <v>0</v>
      </c>
      <c r="G1420" s="2">
        <f t="shared" si="24"/>
        <v>257272.95584000001</v>
      </c>
      <c r="H1420" s="2">
        <f t="shared" si="27"/>
        <v>0.35999999998603016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1225596</v>
      </c>
      <c r="D1422" s="1">
        <f>'RAS-funkcijski'!E128</f>
        <v>600228.98</v>
      </c>
      <c r="E1422" s="1">
        <v>0</v>
      </c>
      <c r="F1422" s="1">
        <v>0</v>
      </c>
      <c r="G1422" s="2">
        <f t="shared" si="24"/>
        <v>300830.69104000001</v>
      </c>
      <c r="H1422" s="2">
        <f t="shared" si="27"/>
        <v>2.0000000018626451E-2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9835919</v>
      </c>
      <c r="D1423" s="1">
        <f>'RAS-funkcijski'!E129</f>
        <v>8654192.25</v>
      </c>
      <c r="E1423" s="1">
        <v>0</v>
      </c>
      <c r="F1423" s="1">
        <v>0</v>
      </c>
      <c r="G1423" s="2">
        <f t="shared" si="24"/>
        <v>3393037.9375</v>
      </c>
      <c r="H1423" s="2">
        <f t="shared" si="27"/>
        <v>0.25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136600</v>
      </c>
      <c r="D1427" s="1">
        <f>'RAS-funkcijski'!E133</f>
        <v>137335</v>
      </c>
      <c r="E1427" s="1">
        <v>0</v>
      </c>
      <c r="F1427" s="1">
        <v>0</v>
      </c>
      <c r="G1427" s="2">
        <f t="shared" si="24"/>
        <v>53053.83</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1248030</v>
      </c>
      <c r="D1429" s="1">
        <f>'RAS-funkcijski'!E135</f>
        <v>982542.16</v>
      </c>
      <c r="E1429" s="1">
        <v>0</v>
      </c>
      <c r="F1429" s="1">
        <v>0</v>
      </c>
      <c r="G1429" s="2">
        <f t="shared" si="24"/>
        <v>420917.97592</v>
      </c>
      <c r="H1429" s="2">
        <f t="shared" si="27"/>
        <v>0.16000000003259629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1019550</v>
      </c>
      <c r="D1431" s="1">
        <f>'RAS-funkcijski'!E137</f>
        <v>0</v>
      </c>
      <c r="E1431" s="1">
        <v>0</v>
      </c>
      <c r="F1431" s="1">
        <v>0</v>
      </c>
      <c r="G1431" s="2">
        <f t="shared" si="24"/>
        <v>135600.15</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14591</v>
      </c>
      <c r="D1432" s="1">
        <f>'RAS-funkcijski'!E138</f>
        <v>20344.5</v>
      </c>
      <c r="E1432" s="1">
        <v>0</v>
      </c>
      <c r="F1432" s="1">
        <v>0</v>
      </c>
      <c r="G1432" s="2">
        <f t="shared" si="24"/>
        <v>7407.52</v>
      </c>
      <c r="H1432" s="2">
        <f t="shared" si="27"/>
        <v>0.5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7417148</v>
      </c>
      <c r="D1434" s="1">
        <f>'RAS-funkcijski'!E140</f>
        <v>7513970.5899999999</v>
      </c>
      <c r="E1434" s="1">
        <v>0</v>
      </c>
      <c r="F1434" s="1">
        <v>0</v>
      </c>
      <c r="G1434" s="2">
        <f t="shared" si="24"/>
        <v>3052532.1284800004</v>
      </c>
      <c r="H1434" s="2">
        <f t="shared" si="27"/>
        <v>0.41000000014901161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218125061</v>
      </c>
      <c r="D1435" s="13">
        <f>'RAS-funkcijski'!E141</f>
        <v>256075204.02999997</v>
      </c>
      <c r="E1435" s="13">
        <v>0</v>
      </c>
      <c r="F1435" s="13">
        <v>0</v>
      </c>
      <c r="G1435" s="14">
        <f t="shared" si="24"/>
        <v>100047739.26122001</v>
      </c>
      <c r="H1435" s="14">
        <f t="shared" si="27"/>
        <v>2.9999971389770508E-2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117471597.95999999</v>
      </c>
      <c r="D1436" s="6">
        <f>'P-VRIO'!E5</f>
        <v>16018827.460000001</v>
      </c>
      <c r="E1436" s="6">
        <v>0</v>
      </c>
      <c r="F1436" s="6">
        <v>0</v>
      </c>
      <c r="G1436" s="7">
        <f t="shared" si="24"/>
        <v>149509.25287999999</v>
      </c>
      <c r="H1436" s="7">
        <f t="shared" si="27"/>
        <v>0.5000000074505806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39837.32</v>
      </c>
      <c r="E1437" s="1">
        <v>0</v>
      </c>
      <c r="F1437" s="1">
        <v>0</v>
      </c>
      <c r="G1437" s="2">
        <f t="shared" si="24"/>
        <v>159.34927999999999</v>
      </c>
      <c r="H1437" s="2">
        <f t="shared" si="27"/>
        <v>0.31999999999970896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23150.31</v>
      </c>
      <c r="E1438" s="1">
        <v>0</v>
      </c>
      <c r="F1438" s="1">
        <v>0</v>
      </c>
      <c r="G1438" s="2">
        <f t="shared" si="24"/>
        <v>138.90186</v>
      </c>
      <c r="H1438" s="2">
        <f t="shared" si="27"/>
        <v>0.31000000000130967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23150.31</v>
      </c>
      <c r="E1440" s="1">
        <v>0</v>
      </c>
      <c r="F1440" s="1">
        <v>0</v>
      </c>
      <c r="G1440" s="2">
        <f t="shared" si="24"/>
        <v>231.50310000000002</v>
      </c>
      <c r="H1440" s="2">
        <f t="shared" si="27"/>
        <v>0.31000000000130967</v>
      </c>
      <c r="I1440" s="10">
        <f t="shared" si="28"/>
        <v>71.765961000303193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16687.009999999998</v>
      </c>
      <c r="E1445" s="1">
        <v>0</v>
      </c>
      <c r="F1445" s="1">
        <v>0</v>
      </c>
      <c r="G1445" s="2">
        <f t="shared" si="24"/>
        <v>333.74019999999996</v>
      </c>
      <c r="H1445" s="2">
        <f t="shared" si="27"/>
        <v>9.9999999983992893E-3</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16687.009999999998</v>
      </c>
      <c r="E1450" s="1">
        <v>0</v>
      </c>
      <c r="F1450" s="1">
        <v>0</v>
      </c>
      <c r="G1450" s="2">
        <f t="shared" si="24"/>
        <v>500.61029999999994</v>
      </c>
      <c r="H1450" s="2">
        <f t="shared" si="27"/>
        <v>9.9999999983992893E-3</v>
      </c>
      <c r="I1450" s="10">
        <f t="shared" si="29"/>
        <v>5.0061029991986672</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117471597.95999999</v>
      </c>
      <c r="D1453" s="1">
        <f>'P-VRIO'!E22</f>
        <v>15978990.140000001</v>
      </c>
      <c r="E1453" s="1">
        <v>0</v>
      </c>
      <c r="F1453" s="1">
        <v>0</v>
      </c>
      <c r="G1453" s="2">
        <f t="shared" si="24"/>
        <v>2689732.4083199995</v>
      </c>
      <c r="H1453" s="2">
        <f t="shared" si="27"/>
        <v>0.18000000715255737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117471597.95999999</v>
      </c>
      <c r="D1454" s="1">
        <f>'P-VRIO'!E23</f>
        <v>15976077</v>
      </c>
      <c r="E1454" s="1">
        <v>0</v>
      </c>
      <c r="F1454" s="1">
        <v>0</v>
      </c>
      <c r="G1454" s="2">
        <f t="shared" si="24"/>
        <v>2839051.28724</v>
      </c>
      <c r="H1454" s="2">
        <f t="shared" si="27"/>
        <v>4.0000006556510925E-2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9056647.9100000001</v>
      </c>
      <c r="E1455" s="1">
        <v>0</v>
      </c>
      <c r="F1455" s="1">
        <v>0</v>
      </c>
      <c r="G1455" s="2">
        <f t="shared" si="24"/>
        <v>362265.91639999999</v>
      </c>
      <c r="H1455" s="2">
        <f t="shared" si="27"/>
        <v>8.9999999850988388E-2</v>
      </c>
      <c r="I1455" s="10">
        <f t="shared" ref="I1455:I1460" si="30">G1455*H1455</f>
        <v>32603.93242201817</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113209773.27</v>
      </c>
      <c r="D1456" s="1">
        <f>'P-VRIO'!E25</f>
        <v>2657604.4</v>
      </c>
      <c r="E1456" s="1">
        <v>0</v>
      </c>
      <c r="F1456" s="1">
        <v>0</v>
      </c>
      <c r="G1456" s="2">
        <f t="shared" si="24"/>
        <v>2489024.62347</v>
      </c>
      <c r="H1456" s="2">
        <f t="shared" si="27"/>
        <v>0.66999999573454261</v>
      </c>
      <c r="I1456" s="10">
        <f t="shared" si="30"/>
        <v>1667646.4871080716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4261824.6900000004</v>
      </c>
      <c r="D1460" s="1">
        <f>'P-VRIO'!E29</f>
        <v>4261824.6900000004</v>
      </c>
      <c r="E1460" s="1">
        <v>0</v>
      </c>
      <c r="F1460" s="1">
        <v>0</v>
      </c>
      <c r="G1460" s="2">
        <f t="shared" si="24"/>
        <v>319636.85175000003</v>
      </c>
      <c r="H1460" s="2">
        <f t="shared" si="27"/>
        <v>0.61999999918043613</v>
      </c>
      <c r="I1460" s="10">
        <f t="shared" si="30"/>
        <v>198174.84782303721</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2913.14</v>
      </c>
      <c r="E1461" s="1">
        <v>0</v>
      </c>
      <c r="F1461" s="1">
        <v>0</v>
      </c>
      <c r="G1461" s="2">
        <f t="shared" si="24"/>
        <v>151.48327999999998</v>
      </c>
      <c r="H1461" s="2">
        <f t="shared" si="27"/>
        <v>0.13999999999987267</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2913.14</v>
      </c>
      <c r="E1467" s="1">
        <v>0</v>
      </c>
      <c r="F1467" s="1">
        <v>0</v>
      </c>
      <c r="G1467" s="2">
        <f t="shared" si="24"/>
        <v>186.44095999999999</v>
      </c>
      <c r="H1467" s="2">
        <f t="shared" si="27"/>
        <v>0.13999999999987267</v>
      </c>
      <c r="I1467" s="10">
        <f t="shared" si="31"/>
        <v>26.101734399976259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52900841.840000004</v>
      </c>
      <c r="D1480" s="6"/>
      <c r="E1480" s="6">
        <v>0</v>
      </c>
      <c r="F1480" s="6">
        <v>0</v>
      </c>
      <c r="G1480" s="7">
        <f t="shared" ref="G1480:G1580" si="34">B1480/1000*C1480</f>
        <v>52900.841840000008</v>
      </c>
      <c r="H1480" s="7">
        <f t="shared" ref="H1480:H1580" si="35">ABS(C1480-ROUND(C1480,0))</f>
        <v>0.15999999642372131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462727168.07000005</v>
      </c>
      <c r="D1481" s="1">
        <v>0</v>
      </c>
      <c r="E1481" s="1">
        <v>0</v>
      </c>
      <c r="F1481" s="1">
        <v>0</v>
      </c>
      <c r="G1481" s="2">
        <f t="shared" si="34"/>
        <v>925454.33614000014</v>
      </c>
      <c r="H1481" s="2">
        <f t="shared" si="35"/>
        <v>7.0000052452087402E-2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26733020.199999999</v>
      </c>
      <c r="D1482" s="1">
        <v>0</v>
      </c>
      <c r="E1482" s="1">
        <v>0</v>
      </c>
      <c r="F1482" s="1">
        <v>0</v>
      </c>
      <c r="G1482" s="2">
        <f t="shared" si="34"/>
        <v>80199.060599999997</v>
      </c>
      <c r="H1482" s="2">
        <f t="shared" si="35"/>
        <v>0.19999999925494194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371838286.93000007</v>
      </c>
      <c r="D1483" s="1">
        <v>0</v>
      </c>
      <c r="E1483" s="1">
        <v>0</v>
      </c>
      <c r="F1483" s="1">
        <v>0</v>
      </c>
      <c r="G1483" s="2">
        <f t="shared" si="34"/>
        <v>1487353.1477200002</v>
      </c>
      <c r="H1483" s="2">
        <f t="shared" si="35"/>
        <v>6.9999933242797852E-2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62603651.119999997</v>
      </c>
      <c r="D1484" s="1">
        <v>0</v>
      </c>
      <c r="E1484" s="1">
        <v>0</v>
      </c>
      <c r="F1484" s="1">
        <v>0</v>
      </c>
      <c r="G1484" s="2">
        <f t="shared" si="34"/>
        <v>313018.25559999997</v>
      </c>
      <c r="H1484" s="2">
        <f t="shared" si="35"/>
        <v>0.11999999731779099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123149573.93000001</v>
      </c>
      <c r="D1485" s="1">
        <v>0</v>
      </c>
      <c r="E1485" s="1">
        <v>0</v>
      </c>
      <c r="F1485" s="1">
        <v>0</v>
      </c>
      <c r="G1485" s="2">
        <f t="shared" si="34"/>
        <v>738897.44358000008</v>
      </c>
      <c r="H1485" s="2">
        <f t="shared" si="35"/>
        <v>6.9999992847442627E-2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790486.4</v>
      </c>
      <c r="D1486" s="1">
        <v>0</v>
      </c>
      <c r="E1486" s="1">
        <v>0</v>
      </c>
      <c r="F1486" s="1">
        <v>0</v>
      </c>
      <c r="G1486" s="2">
        <f t="shared" si="34"/>
        <v>5533.4048000000003</v>
      </c>
      <c r="H1486" s="2">
        <f t="shared" si="35"/>
        <v>0.40000000002328306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6959398.2400000002</v>
      </c>
      <c r="D1487" s="1">
        <v>0</v>
      </c>
      <c r="E1487" s="1">
        <v>0</v>
      </c>
      <c r="F1487" s="1">
        <v>0</v>
      </c>
      <c r="G1487" s="2">
        <f t="shared" si="34"/>
        <v>55675.185920000004</v>
      </c>
      <c r="H1487" s="2">
        <f t="shared" si="35"/>
        <v>0.24000000022351742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11326419.93</v>
      </c>
      <c r="D1489" s="1">
        <v>0</v>
      </c>
      <c r="E1489" s="1">
        <v>0</v>
      </c>
      <c r="F1489" s="1">
        <v>0</v>
      </c>
      <c r="G1489" s="2">
        <f t="shared" si="34"/>
        <v>113264.19929999999</v>
      </c>
      <c r="H1489" s="2">
        <f t="shared" si="35"/>
        <v>7.0000000298023224E-2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33038092.739999998</v>
      </c>
      <c r="D1490" s="1">
        <v>0</v>
      </c>
      <c r="E1490" s="1">
        <v>0</v>
      </c>
      <c r="F1490" s="1">
        <v>0</v>
      </c>
      <c r="G1490" s="2">
        <f t="shared" si="34"/>
        <v>363419.02013999998</v>
      </c>
      <c r="H1490" s="2">
        <f t="shared" si="35"/>
        <v>0.26000000163912773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133970664.56999999</v>
      </c>
      <c r="D1491" s="1">
        <v>0</v>
      </c>
      <c r="E1491" s="1">
        <v>0</v>
      </c>
      <c r="F1491" s="1">
        <v>0</v>
      </c>
      <c r="G1491" s="2">
        <f t="shared" si="34"/>
        <v>1607647.97484</v>
      </c>
      <c r="H1491" s="2">
        <f t="shared" si="35"/>
        <v>0.43000000715255737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48121678.469999999</v>
      </c>
      <c r="D1492" s="1">
        <v>0</v>
      </c>
      <c r="E1492" s="1">
        <v>0</v>
      </c>
      <c r="F1492" s="1">
        <v>0</v>
      </c>
      <c r="G1492" s="2">
        <f t="shared" si="34"/>
        <v>625581.82010999997</v>
      </c>
      <c r="H1492" s="2">
        <f t="shared" si="35"/>
        <v>0.4699999988079071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16034182.470000001</v>
      </c>
      <c r="D1493" s="1">
        <v>0</v>
      </c>
      <c r="E1493" s="1">
        <v>0</v>
      </c>
      <c r="F1493" s="1">
        <v>0</v>
      </c>
      <c r="G1493" s="2">
        <f t="shared" si="34"/>
        <v>224478.55458000003</v>
      </c>
      <c r="H1493" s="2">
        <f t="shared" si="35"/>
        <v>0.47000000067055225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16034182.470000001</v>
      </c>
      <c r="D1497" s="1">
        <v>0</v>
      </c>
      <c r="E1497" s="1">
        <v>0</v>
      </c>
      <c r="F1497" s="1">
        <v>0</v>
      </c>
      <c r="G1497" s="2">
        <f t="shared" si="34"/>
        <v>288615.28446</v>
      </c>
      <c r="H1497" s="2">
        <f t="shared" si="35"/>
        <v>0.47000000067055225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451568980.52999997</v>
      </c>
      <c r="D1499" s="1">
        <v>0</v>
      </c>
      <c r="E1499" s="1">
        <v>0</v>
      </c>
      <c r="F1499" s="1">
        <v>0</v>
      </c>
      <c r="G1499" s="2">
        <f t="shared" si="34"/>
        <v>9031379.6106000002</v>
      </c>
      <c r="H1499" s="2">
        <f t="shared" si="35"/>
        <v>0.47000002861022949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15219598.960000001</v>
      </c>
      <c r="D1500" s="1">
        <v>0</v>
      </c>
      <c r="E1500" s="1">
        <v>0</v>
      </c>
      <c r="F1500" s="1">
        <v>0</v>
      </c>
      <c r="G1500" s="2">
        <f t="shared" si="34"/>
        <v>319611.57816000003</v>
      </c>
      <c r="H1500" s="2">
        <f t="shared" si="35"/>
        <v>3.9999999105930328E-2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369713070.47000003</v>
      </c>
      <c r="D1501" s="1">
        <v>0</v>
      </c>
      <c r="E1501" s="1">
        <v>0</v>
      </c>
      <c r="F1501" s="1">
        <v>0</v>
      </c>
      <c r="G1501" s="2">
        <f t="shared" si="34"/>
        <v>8133687.5503400005</v>
      </c>
      <c r="H1501" s="2">
        <f t="shared" si="35"/>
        <v>0.47000002861022949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62166445.93</v>
      </c>
      <c r="D1502" s="1">
        <v>0</v>
      </c>
      <c r="E1502" s="1">
        <v>0</v>
      </c>
      <c r="F1502" s="1">
        <v>0</v>
      </c>
      <c r="G1502" s="2">
        <f t="shared" si="34"/>
        <v>1429828.25639</v>
      </c>
      <c r="H1502" s="2">
        <f t="shared" si="35"/>
        <v>7.0000000298023224E-2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123337492.19</v>
      </c>
      <c r="D1503" s="1">
        <v>0</v>
      </c>
      <c r="E1503" s="1">
        <v>0</v>
      </c>
      <c r="F1503" s="1">
        <v>0</v>
      </c>
      <c r="G1503" s="2">
        <f t="shared" si="34"/>
        <v>2960099.81256</v>
      </c>
      <c r="H1503" s="2">
        <f t="shared" si="35"/>
        <v>0.18999999761581421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880427.22</v>
      </c>
      <c r="D1504" s="1">
        <v>0</v>
      </c>
      <c r="E1504" s="1">
        <v>0</v>
      </c>
      <c r="F1504" s="1">
        <v>0</v>
      </c>
      <c r="G1504" s="2">
        <f t="shared" si="34"/>
        <v>22010.680500000002</v>
      </c>
      <c r="H1504" s="2">
        <f t="shared" si="35"/>
        <v>0.21999999997206032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7191170.9299999997</v>
      </c>
      <c r="D1505" s="1">
        <v>0</v>
      </c>
      <c r="E1505" s="1">
        <v>0</v>
      </c>
      <c r="F1505" s="1">
        <v>0</v>
      </c>
      <c r="G1505" s="2">
        <f t="shared" si="34"/>
        <v>186970.44417999999</v>
      </c>
      <c r="H1505" s="2">
        <f t="shared" si="35"/>
        <v>7.0000000298023224E-2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11333730.560000001</v>
      </c>
      <c r="D1507" s="1">
        <v>0</v>
      </c>
      <c r="E1507" s="1">
        <v>0</v>
      </c>
      <c r="F1507" s="1">
        <v>0</v>
      </c>
      <c r="G1507" s="2">
        <f t="shared" si="34"/>
        <v>317344.45568000001</v>
      </c>
      <c r="H1507" s="2">
        <f t="shared" si="35"/>
        <v>0.43999999947845936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31856223.760000002</v>
      </c>
      <c r="D1508" s="1">
        <v>0</v>
      </c>
      <c r="E1508" s="1">
        <v>0</v>
      </c>
      <c r="F1508" s="1">
        <v>0</v>
      </c>
      <c r="G1508" s="2">
        <f t="shared" si="34"/>
        <v>923830.48904000013</v>
      </c>
      <c r="H1508" s="2">
        <f t="shared" si="35"/>
        <v>0.23999999836087227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132947579.88</v>
      </c>
      <c r="D1509" s="1">
        <v>0</v>
      </c>
      <c r="E1509" s="1">
        <v>0</v>
      </c>
      <c r="F1509" s="1">
        <v>0</v>
      </c>
      <c r="G1509" s="2">
        <f t="shared" si="34"/>
        <v>3988427.3963999995</v>
      </c>
      <c r="H1509" s="2">
        <f t="shared" si="35"/>
        <v>0.12000000476837158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47828674.950000003</v>
      </c>
      <c r="D1510" s="1">
        <v>0</v>
      </c>
      <c r="E1510" s="1">
        <v>0</v>
      </c>
      <c r="F1510" s="1">
        <v>0</v>
      </c>
      <c r="G1510" s="2">
        <f t="shared" si="34"/>
        <v>1482688.9234500001</v>
      </c>
      <c r="H1510" s="2">
        <f t="shared" si="35"/>
        <v>4.9999997019767761E-2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18807636.149999999</v>
      </c>
      <c r="D1511" s="1">
        <v>0</v>
      </c>
      <c r="E1511" s="1">
        <v>0</v>
      </c>
      <c r="F1511" s="1">
        <v>0</v>
      </c>
      <c r="G1511" s="2">
        <f t="shared" si="34"/>
        <v>601844.35679999995</v>
      </c>
      <c r="H1511" s="2">
        <f t="shared" si="35"/>
        <v>0.14999999850988388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18807636.149999999</v>
      </c>
      <c r="D1515" s="1">
        <v>0</v>
      </c>
      <c r="E1515" s="1">
        <v>0</v>
      </c>
      <c r="F1515" s="1">
        <v>0</v>
      </c>
      <c r="G1515" s="2">
        <f t="shared" si="34"/>
        <v>677074.90139999986</v>
      </c>
      <c r="H1515" s="2">
        <f t="shared" si="35"/>
        <v>0.14999999850988388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64059029.380000114</v>
      </c>
      <c r="D1517" s="1">
        <v>0</v>
      </c>
      <c r="E1517" s="1">
        <v>0</v>
      </c>
      <c r="F1517" s="1">
        <v>0</v>
      </c>
      <c r="G1517" s="2">
        <f t="shared" si="34"/>
        <v>2434243.1164400042</v>
      </c>
      <c r="H1517" s="2">
        <f t="shared" si="35"/>
        <v>0.38000011444091797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500520.5</v>
      </c>
      <c r="D1518" s="1">
        <v>0</v>
      </c>
      <c r="E1518" s="1">
        <v>0</v>
      </c>
      <c r="F1518" s="1">
        <v>0</v>
      </c>
      <c r="G1518" s="2">
        <f t="shared" si="34"/>
        <v>19520.299500000001</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5528.13</v>
      </c>
      <c r="D1519" s="1">
        <v>0</v>
      </c>
      <c r="E1519" s="1">
        <v>0</v>
      </c>
      <c r="F1519" s="1">
        <v>0</v>
      </c>
      <c r="G1519" s="2">
        <f t="shared" si="34"/>
        <v>221.12520000000001</v>
      </c>
      <c r="H1519" s="2">
        <f t="shared" si="35"/>
        <v>0.13000000000010914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5528.13</v>
      </c>
      <c r="D1520" s="1">
        <v>0</v>
      </c>
      <c r="E1520" s="1">
        <v>0</v>
      </c>
      <c r="F1520" s="1">
        <v>0</v>
      </c>
      <c r="G1520" s="2">
        <f t="shared" si="34"/>
        <v>226.65333000000001</v>
      </c>
      <c r="H1520" s="2">
        <f t="shared" si="35"/>
        <v>0.13000000000010914</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492117.37</v>
      </c>
      <c r="D1524" s="1">
        <v>0</v>
      </c>
      <c r="E1524" s="1">
        <v>0</v>
      </c>
      <c r="F1524" s="1">
        <v>0</v>
      </c>
      <c r="G1524" s="2">
        <f t="shared" si="34"/>
        <v>22145.281649999997</v>
      </c>
      <c r="H1524" s="2">
        <f t="shared" si="35"/>
        <v>0.36999999999534339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490917.37</v>
      </c>
      <c r="D1530" s="1">
        <v>0</v>
      </c>
      <c r="E1530" s="1">
        <v>0</v>
      </c>
      <c r="F1530" s="1">
        <v>0</v>
      </c>
      <c r="G1530" s="2">
        <f t="shared" si="34"/>
        <v>25036.78587</v>
      </c>
      <c r="H1530" s="2">
        <f t="shared" si="35"/>
        <v>0.36999999999534339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490548.62</v>
      </c>
      <c r="D1531" s="1">
        <v>0</v>
      </c>
      <c r="E1531" s="1">
        <v>0</v>
      </c>
      <c r="F1531" s="1">
        <v>0</v>
      </c>
      <c r="G1531" s="2">
        <f t="shared" si="34"/>
        <v>25508.52824</v>
      </c>
      <c r="H1531" s="2">
        <f t="shared" si="35"/>
        <v>0.38000000000465661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368.75</v>
      </c>
      <c r="D1532" s="1">
        <v>0</v>
      </c>
      <c r="E1532" s="1">
        <v>0</v>
      </c>
      <c r="F1532" s="1">
        <v>0</v>
      </c>
      <c r="G1532" s="2">
        <f t="shared" si="34"/>
        <v>19.543749999999999</v>
      </c>
      <c r="H1532" s="2">
        <f t="shared" si="35"/>
        <v>0.25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1200</v>
      </c>
      <c r="D1550" s="1">
        <v>0</v>
      </c>
      <c r="E1550" s="1">
        <v>0</v>
      </c>
      <c r="F1550" s="1">
        <v>0</v>
      </c>
      <c r="G1550" s="2">
        <f t="shared" si="34"/>
        <v>85.199999999999989</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1200</v>
      </c>
      <c r="D1551" s="1">
        <v>0</v>
      </c>
      <c r="E1551" s="1">
        <v>0</v>
      </c>
      <c r="F1551" s="1">
        <v>0</v>
      </c>
      <c r="G1551" s="2">
        <f t="shared" si="34"/>
        <v>86.399999999999991</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2875</v>
      </c>
      <c r="D1565" s="1">
        <v>0</v>
      </c>
      <c r="E1565" s="1">
        <v>0</v>
      </c>
      <c r="F1565" s="1">
        <v>0</v>
      </c>
      <c r="G1565" s="2">
        <f t="shared" si="34"/>
        <v>247.24999999999997</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2875</v>
      </c>
      <c r="D1566" s="1">
        <v>0</v>
      </c>
      <c r="E1566" s="1">
        <v>0</v>
      </c>
      <c r="F1566" s="1">
        <v>0</v>
      </c>
      <c r="G1566" s="2">
        <f t="shared" si="34"/>
        <v>250.12499999999997</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63558508.879999995</v>
      </c>
      <c r="D1576" s="1">
        <v>0</v>
      </c>
      <c r="E1576" s="1">
        <v>0</v>
      </c>
      <c r="F1576" s="1">
        <v>0</v>
      </c>
      <c r="G1576" s="2">
        <f t="shared" si="34"/>
        <v>6165175.3613599995</v>
      </c>
      <c r="H1576" s="2">
        <f t="shared" si="35"/>
        <v>0.12000000476837158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25224119.149999999</v>
      </c>
      <c r="D1577" s="1">
        <v>0</v>
      </c>
      <c r="E1577" s="1">
        <v>0</v>
      </c>
      <c r="F1577" s="1">
        <v>0</v>
      </c>
      <c r="G1577" s="2">
        <f t="shared" si="34"/>
        <v>2471963.6766999997</v>
      </c>
      <c r="H1577" s="2">
        <f t="shared" si="35"/>
        <v>0.14999999850988388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19383518.68</v>
      </c>
      <c r="D1578" s="1">
        <v>0</v>
      </c>
      <c r="E1578" s="1">
        <v>0</v>
      </c>
      <c r="F1578" s="1">
        <v>0</v>
      </c>
      <c r="G1578" s="2">
        <f t="shared" si="34"/>
        <v>1918968.34932</v>
      </c>
      <c r="H1578" s="2">
        <f t="shared" si="35"/>
        <v>0.32000000029802322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3675171.47</v>
      </c>
      <c r="D1579" s="1">
        <v>0</v>
      </c>
      <c r="E1579" s="1">
        <v>0</v>
      </c>
      <c r="F1579" s="1">
        <v>0</v>
      </c>
      <c r="G1579" s="2">
        <f t="shared" si="34"/>
        <v>367517.14700000006</v>
      </c>
      <c r="H1579" s="2">
        <f t="shared" si="35"/>
        <v>0.47000000020489097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15275699.58</v>
      </c>
      <c r="D1580" s="13">
        <v>0</v>
      </c>
      <c r="E1580" s="13">
        <v>0</v>
      </c>
      <c r="F1580" s="13">
        <v>0</v>
      </c>
      <c r="G1580" s="14">
        <f t="shared" si="34"/>
        <v>1542845.6575800001</v>
      </c>
      <c r="H1580" s="14">
        <f t="shared" si="35"/>
        <v>0.41999999992549419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0" t="s">
        <v>3299</v>
      </c>
      <c r="B1" s="390"/>
      <c r="C1" s="390"/>
    </row>
    <row r="2" spans="1:17" ht="33" customHeight="1" x14ac:dyDescent="0.2">
      <c r="A2" s="391" t="s">
        <v>3300</v>
      </c>
      <c r="B2" s="392"/>
      <c r="C2" s="383"/>
      <c r="D2" s="4"/>
      <c r="E2" s="4"/>
      <c r="F2" s="4"/>
      <c r="G2" s="4"/>
      <c r="H2" s="4"/>
      <c r="I2" s="4"/>
      <c r="J2" s="4"/>
      <c r="K2" s="4"/>
      <c r="L2" s="4"/>
      <c r="M2" s="4"/>
      <c r="N2" s="4"/>
      <c r="O2" s="4"/>
      <c r="P2" s="4"/>
      <c r="Q2" s="4"/>
    </row>
    <row r="3" spans="1:17" ht="18.75" customHeight="1" x14ac:dyDescent="0.2">
      <c r="A3" s="42" t="s">
        <v>3301</v>
      </c>
      <c r="B3" s="393" t="s">
        <v>3302</v>
      </c>
      <c r="C3" s="383"/>
      <c r="D3" s="4"/>
      <c r="E3" s="4"/>
      <c r="F3" s="4"/>
      <c r="G3" s="4"/>
      <c r="H3" s="4"/>
      <c r="I3" s="4"/>
      <c r="J3" s="4"/>
      <c r="K3" s="4"/>
      <c r="L3" s="4"/>
      <c r="M3" s="4"/>
      <c r="N3" s="4"/>
      <c r="O3" s="4"/>
      <c r="P3" s="4"/>
      <c r="Q3" s="4"/>
    </row>
    <row r="4" spans="1:17" ht="37.5" hidden="1" customHeight="1" x14ac:dyDescent="0.2">
      <c r="A4" s="43" t="s">
        <v>3303</v>
      </c>
      <c r="B4" s="387" t="s">
        <v>3304</v>
      </c>
      <c r="C4" s="383"/>
      <c r="D4" s="4"/>
      <c r="E4" s="4"/>
      <c r="F4" s="4"/>
      <c r="G4" s="4"/>
      <c r="H4" s="4"/>
      <c r="I4" s="4"/>
      <c r="J4" s="4"/>
      <c r="K4" s="4"/>
      <c r="L4" s="4"/>
      <c r="M4" s="4"/>
      <c r="N4" s="4"/>
      <c r="O4" s="4"/>
      <c r="P4" s="4"/>
      <c r="Q4" s="4"/>
    </row>
    <row r="5" spans="1:17" ht="48" hidden="1" customHeight="1" x14ac:dyDescent="0.2">
      <c r="A5" s="43" t="s">
        <v>3303</v>
      </c>
      <c r="B5" s="387" t="s">
        <v>3305</v>
      </c>
      <c r="C5" s="383"/>
      <c r="D5" s="4"/>
      <c r="E5" s="4"/>
      <c r="F5" s="4"/>
      <c r="G5" s="4"/>
      <c r="H5" s="4"/>
      <c r="I5" s="4"/>
      <c r="J5" s="4"/>
      <c r="K5" s="4"/>
      <c r="L5" s="4"/>
      <c r="M5" s="4"/>
      <c r="N5" s="4"/>
      <c r="O5" s="4"/>
      <c r="P5" s="4"/>
      <c r="Q5" s="4"/>
    </row>
    <row r="6" spans="1:17" ht="59.25" hidden="1" customHeight="1" x14ac:dyDescent="0.2">
      <c r="A6" s="43" t="s">
        <v>3303</v>
      </c>
      <c r="B6" s="387" t="s">
        <v>3306</v>
      </c>
      <c r="C6" s="383"/>
      <c r="D6" s="4"/>
      <c r="E6" s="4"/>
      <c r="F6" s="4"/>
      <c r="G6" s="4"/>
      <c r="H6" s="4"/>
      <c r="I6" s="4"/>
      <c r="J6" s="4"/>
      <c r="K6" s="4"/>
      <c r="L6" s="4"/>
      <c r="M6" s="4"/>
      <c r="N6" s="4"/>
      <c r="O6" s="4"/>
      <c r="P6" s="4"/>
      <c r="Q6" s="4"/>
    </row>
    <row r="7" spans="1:17" ht="48" hidden="1" customHeight="1" x14ac:dyDescent="0.2">
      <c r="A7" s="43" t="s">
        <v>3307</v>
      </c>
      <c r="B7" s="387" t="s">
        <v>3308</v>
      </c>
      <c r="C7" s="383"/>
      <c r="D7" s="4"/>
      <c r="E7" s="4"/>
      <c r="F7" s="4"/>
      <c r="G7" s="4"/>
      <c r="H7" s="4"/>
      <c r="I7" s="4"/>
      <c r="J7" s="4"/>
      <c r="K7" s="4"/>
      <c r="L7" s="4"/>
      <c r="M7" s="4"/>
      <c r="N7" s="4"/>
      <c r="O7" s="4"/>
      <c r="P7" s="4"/>
      <c r="Q7" s="4"/>
    </row>
    <row r="8" spans="1:17" ht="41.25" hidden="1" customHeight="1" x14ac:dyDescent="0.2">
      <c r="A8" s="43" t="s">
        <v>3309</v>
      </c>
      <c r="B8" s="387" t="s">
        <v>3310</v>
      </c>
      <c r="C8" s="383"/>
      <c r="D8" s="4"/>
      <c r="E8" s="4"/>
      <c r="F8" s="4"/>
      <c r="G8" s="4"/>
      <c r="H8" s="4"/>
      <c r="I8" s="4"/>
      <c r="J8" s="4"/>
      <c r="K8" s="4"/>
      <c r="L8" s="4"/>
      <c r="M8" s="4"/>
      <c r="N8" s="4"/>
      <c r="O8" s="4"/>
      <c r="P8" s="4"/>
      <c r="Q8" s="4"/>
    </row>
    <row r="9" spans="1:17" ht="59.25" hidden="1" customHeight="1" x14ac:dyDescent="0.2">
      <c r="A9" s="43" t="s">
        <v>3311</v>
      </c>
      <c r="B9" s="387" t="s">
        <v>3312</v>
      </c>
      <c r="C9" s="383"/>
      <c r="D9" s="4"/>
      <c r="E9" s="4"/>
      <c r="F9" s="4"/>
      <c r="G9" s="4"/>
      <c r="H9" s="4"/>
      <c r="I9" s="4"/>
      <c r="J9" s="4"/>
      <c r="K9" s="4"/>
      <c r="L9" s="4"/>
      <c r="M9" s="4"/>
      <c r="N9" s="4"/>
      <c r="O9" s="4"/>
      <c r="P9" s="4"/>
      <c r="Q9" s="4"/>
    </row>
    <row r="10" spans="1:17" ht="61.5" hidden="1" customHeight="1" x14ac:dyDescent="0.2">
      <c r="A10" s="43" t="s">
        <v>3311</v>
      </c>
      <c r="B10" s="387" t="s">
        <v>3313</v>
      </c>
      <c r="C10" s="383"/>
      <c r="D10" s="4"/>
      <c r="E10" s="4"/>
      <c r="F10" s="4"/>
      <c r="G10" s="4"/>
      <c r="H10" s="4"/>
      <c r="I10" s="4"/>
      <c r="J10" s="4"/>
      <c r="K10" s="4"/>
      <c r="L10" s="4"/>
      <c r="M10" s="4"/>
      <c r="N10" s="4"/>
      <c r="O10" s="4"/>
      <c r="P10" s="4"/>
      <c r="Q10" s="4"/>
    </row>
    <row r="11" spans="1:17" ht="43.5" hidden="1" customHeight="1" x14ac:dyDescent="0.2">
      <c r="A11" s="43" t="s">
        <v>3311</v>
      </c>
      <c r="B11" s="387" t="s">
        <v>3314</v>
      </c>
      <c r="C11" s="383"/>
      <c r="D11" s="4"/>
      <c r="E11" s="4"/>
      <c r="F11" s="4"/>
      <c r="G11" s="4"/>
      <c r="H11" s="4"/>
      <c r="I11" s="4"/>
      <c r="J11" s="4"/>
      <c r="K11" s="4"/>
      <c r="L11" s="4"/>
      <c r="M11" s="4"/>
      <c r="N11" s="4"/>
      <c r="O11" s="4"/>
      <c r="P11" s="4"/>
      <c r="Q11" s="4"/>
    </row>
    <row r="12" spans="1:17" ht="27.75" hidden="1" customHeight="1" x14ac:dyDescent="0.2">
      <c r="A12" s="43" t="s">
        <v>3315</v>
      </c>
      <c r="B12" s="387" t="s">
        <v>3316</v>
      </c>
      <c r="C12" s="383"/>
      <c r="D12" s="4"/>
      <c r="E12" s="4"/>
      <c r="F12" s="4"/>
      <c r="G12" s="4"/>
      <c r="H12" s="4"/>
      <c r="I12" s="4"/>
      <c r="J12" s="4"/>
      <c r="K12" s="4"/>
      <c r="L12" s="4"/>
      <c r="M12" s="4"/>
      <c r="N12" s="4"/>
      <c r="O12" s="4"/>
      <c r="P12" s="4"/>
      <c r="Q12" s="4"/>
    </row>
    <row r="13" spans="1:17" ht="27.75" hidden="1" customHeight="1" x14ac:dyDescent="0.2">
      <c r="A13" s="43" t="s">
        <v>3317</v>
      </c>
      <c r="B13" s="387" t="s">
        <v>3318</v>
      </c>
      <c r="C13" s="383"/>
      <c r="D13" s="4"/>
      <c r="E13" s="4"/>
      <c r="F13" s="4"/>
      <c r="G13" s="4"/>
      <c r="H13" s="4"/>
      <c r="I13" s="4"/>
      <c r="J13" s="4"/>
      <c r="K13" s="4"/>
      <c r="L13" s="4"/>
      <c r="M13" s="4"/>
      <c r="N13" s="4"/>
      <c r="O13" s="4"/>
      <c r="P13" s="4"/>
      <c r="Q13" s="4"/>
    </row>
    <row r="14" spans="1:17" ht="45.75" hidden="1" customHeight="1" x14ac:dyDescent="0.2">
      <c r="A14" s="43" t="s">
        <v>3319</v>
      </c>
      <c r="B14" s="387" t="s">
        <v>3320</v>
      </c>
      <c r="C14" s="383"/>
      <c r="D14" s="4"/>
      <c r="E14" s="4"/>
      <c r="F14" s="4"/>
      <c r="G14" s="4"/>
      <c r="H14" s="4"/>
      <c r="I14" s="4"/>
      <c r="J14" s="4"/>
      <c r="K14" s="4"/>
      <c r="L14" s="4"/>
      <c r="M14" s="4"/>
      <c r="N14" s="4"/>
      <c r="O14" s="4"/>
      <c r="P14" s="4"/>
      <c r="Q14" s="4"/>
    </row>
    <row r="15" spans="1:17" ht="45.75" hidden="1" customHeight="1" x14ac:dyDescent="0.2">
      <c r="A15" s="43" t="s">
        <v>3321</v>
      </c>
      <c r="B15" s="387" t="s">
        <v>3322</v>
      </c>
      <c r="C15" s="383"/>
      <c r="D15" s="4"/>
      <c r="E15" s="4"/>
      <c r="F15" s="4"/>
      <c r="G15" s="4"/>
      <c r="H15" s="4"/>
      <c r="I15" s="4"/>
      <c r="J15" s="4"/>
      <c r="K15" s="4"/>
      <c r="L15" s="4"/>
      <c r="M15" s="4"/>
      <c r="N15" s="4"/>
      <c r="O15" s="4"/>
      <c r="P15" s="4"/>
      <c r="Q15" s="4"/>
    </row>
    <row r="16" spans="1:17" ht="51" hidden="1" customHeight="1" x14ac:dyDescent="0.2">
      <c r="A16" s="43" t="s">
        <v>3323</v>
      </c>
      <c r="B16" s="387" t="s">
        <v>3324</v>
      </c>
      <c r="C16" s="383"/>
      <c r="D16" s="4"/>
      <c r="E16" s="4"/>
      <c r="F16" s="4"/>
      <c r="G16" s="4"/>
      <c r="H16" s="4"/>
      <c r="I16" s="4"/>
      <c r="J16" s="4"/>
      <c r="K16" s="4"/>
      <c r="L16" s="4"/>
      <c r="M16" s="4"/>
      <c r="N16" s="4"/>
      <c r="O16" s="4"/>
      <c r="P16" s="4"/>
      <c r="Q16" s="4"/>
    </row>
    <row r="17" spans="1:17" ht="27.75" hidden="1" customHeight="1" x14ac:dyDescent="0.2">
      <c r="A17" s="43" t="s">
        <v>3325</v>
      </c>
      <c r="B17" s="387" t="s">
        <v>3326</v>
      </c>
      <c r="C17" s="383"/>
      <c r="D17" s="4"/>
      <c r="E17" s="4"/>
      <c r="F17" s="4"/>
      <c r="G17" s="4"/>
      <c r="H17" s="4"/>
      <c r="I17" s="4"/>
      <c r="J17" s="4"/>
      <c r="K17" s="4"/>
      <c r="L17" s="4"/>
      <c r="M17" s="4"/>
      <c r="N17" s="4"/>
      <c r="O17" s="4"/>
      <c r="P17" s="4"/>
      <c r="Q17" s="4"/>
    </row>
    <row r="18" spans="1:17" ht="27.75" hidden="1" customHeight="1" x14ac:dyDescent="0.2">
      <c r="A18" s="43" t="s">
        <v>3327</v>
      </c>
      <c r="B18" s="387" t="s">
        <v>3328</v>
      </c>
      <c r="C18" s="383"/>
      <c r="D18" s="4"/>
      <c r="E18" s="4"/>
      <c r="F18" s="4"/>
      <c r="G18" s="4"/>
      <c r="H18" s="4"/>
      <c r="I18" s="4"/>
      <c r="J18" s="4"/>
      <c r="K18" s="4"/>
      <c r="L18" s="4"/>
      <c r="M18" s="4"/>
      <c r="N18" s="4"/>
      <c r="O18" s="4"/>
      <c r="P18" s="4"/>
      <c r="Q18" s="4"/>
    </row>
    <row r="19" spans="1:17" ht="45" hidden="1" customHeight="1" x14ac:dyDescent="0.2">
      <c r="A19" s="43" t="s">
        <v>3327</v>
      </c>
      <c r="B19" s="387" t="s">
        <v>3329</v>
      </c>
      <c r="C19" s="383"/>
      <c r="D19" s="4"/>
      <c r="E19" s="4"/>
      <c r="F19" s="4"/>
      <c r="G19" s="4"/>
      <c r="H19" s="4"/>
      <c r="I19" s="4"/>
      <c r="J19" s="4"/>
      <c r="K19" s="4"/>
      <c r="L19" s="4"/>
      <c r="M19" s="4"/>
      <c r="N19" s="4"/>
      <c r="O19" s="4"/>
      <c r="P19" s="4"/>
      <c r="Q19" s="4"/>
    </row>
    <row r="20" spans="1:17" ht="45" hidden="1" customHeight="1" x14ac:dyDescent="0.2">
      <c r="A20" s="43" t="s">
        <v>3330</v>
      </c>
      <c r="B20" s="387" t="s">
        <v>3331</v>
      </c>
      <c r="C20" s="383"/>
      <c r="D20" s="4"/>
      <c r="E20" s="4"/>
      <c r="F20" s="4"/>
      <c r="G20" s="4"/>
      <c r="H20" s="4"/>
      <c r="I20" s="4"/>
      <c r="J20" s="4"/>
      <c r="K20" s="4"/>
      <c r="L20" s="4"/>
      <c r="M20" s="4"/>
      <c r="N20" s="4"/>
      <c r="O20" s="4"/>
      <c r="P20" s="4"/>
      <c r="Q20" s="4"/>
    </row>
    <row r="21" spans="1:17" ht="30" hidden="1" customHeight="1" x14ac:dyDescent="0.2">
      <c r="A21" s="43" t="s">
        <v>3332</v>
      </c>
      <c r="B21" s="387" t="s">
        <v>3333</v>
      </c>
      <c r="C21" s="383"/>
      <c r="D21" s="4"/>
      <c r="E21" s="4"/>
      <c r="F21" s="4"/>
      <c r="G21" s="4"/>
      <c r="H21" s="4"/>
      <c r="I21" s="4"/>
      <c r="J21" s="4"/>
      <c r="K21" s="4"/>
      <c r="L21" s="4"/>
      <c r="M21" s="4"/>
      <c r="N21" s="4"/>
      <c r="O21" s="4"/>
      <c r="P21" s="4"/>
      <c r="Q21" s="4"/>
    </row>
    <row r="22" spans="1:17" ht="30" hidden="1" customHeight="1" x14ac:dyDescent="0.2">
      <c r="A22" s="43" t="s">
        <v>3334</v>
      </c>
      <c r="B22" s="387" t="s">
        <v>3335</v>
      </c>
      <c r="C22" s="383"/>
      <c r="D22" s="4"/>
      <c r="E22" s="4"/>
      <c r="F22" s="4"/>
      <c r="G22" s="4"/>
      <c r="H22" s="4"/>
      <c r="I22" s="4"/>
      <c r="J22" s="4"/>
      <c r="K22" s="4"/>
      <c r="L22" s="4"/>
      <c r="M22" s="4"/>
      <c r="N22" s="4"/>
      <c r="O22" s="4"/>
      <c r="P22" s="4"/>
      <c r="Q22" s="4"/>
    </row>
    <row r="23" spans="1:17" ht="30" hidden="1" customHeight="1" x14ac:dyDescent="0.2">
      <c r="A23" s="43" t="s">
        <v>3336</v>
      </c>
      <c r="B23" s="387" t="s">
        <v>3337</v>
      </c>
      <c r="C23" s="383"/>
      <c r="D23" s="4"/>
      <c r="E23" s="4"/>
      <c r="F23" s="4"/>
      <c r="G23" s="4"/>
      <c r="H23" s="4"/>
      <c r="I23" s="4"/>
      <c r="J23" s="4"/>
      <c r="K23" s="4"/>
      <c r="L23" s="4"/>
      <c r="M23" s="4"/>
      <c r="N23" s="4"/>
      <c r="O23" s="4"/>
      <c r="P23" s="4"/>
      <c r="Q23" s="4"/>
    </row>
    <row r="24" spans="1:17" ht="30" hidden="1" customHeight="1" x14ac:dyDescent="0.2">
      <c r="A24" s="43" t="s">
        <v>3338</v>
      </c>
      <c r="B24" s="387" t="s">
        <v>3339</v>
      </c>
      <c r="C24" s="383"/>
      <c r="D24" s="4"/>
      <c r="E24" s="4"/>
      <c r="F24" s="4"/>
      <c r="G24" s="4"/>
      <c r="H24" s="4"/>
      <c r="I24" s="4"/>
      <c r="J24" s="4"/>
      <c r="K24" s="4"/>
      <c r="L24" s="4"/>
      <c r="M24" s="4"/>
      <c r="N24" s="4"/>
      <c r="O24" s="4"/>
      <c r="P24" s="4"/>
      <c r="Q24" s="4"/>
    </row>
    <row r="25" spans="1:17" ht="30" hidden="1" customHeight="1" x14ac:dyDescent="0.2">
      <c r="A25" s="43" t="s">
        <v>3340</v>
      </c>
      <c r="B25" s="387" t="s">
        <v>3341</v>
      </c>
      <c r="C25" s="383"/>
      <c r="D25" s="4"/>
      <c r="E25" s="4"/>
      <c r="F25" s="4"/>
      <c r="G25" s="4"/>
      <c r="H25" s="4"/>
      <c r="I25" s="4"/>
      <c r="J25" s="4"/>
      <c r="K25" s="4"/>
      <c r="L25" s="4"/>
      <c r="M25" s="4"/>
      <c r="N25" s="4"/>
      <c r="O25" s="4"/>
      <c r="P25" s="4"/>
      <c r="Q25" s="4"/>
    </row>
    <row r="26" spans="1:17" ht="30" hidden="1" customHeight="1" x14ac:dyDescent="0.2">
      <c r="A26" s="43" t="s">
        <v>3342</v>
      </c>
      <c r="B26" s="387" t="s">
        <v>3343</v>
      </c>
      <c r="C26" s="383"/>
      <c r="D26" s="4"/>
      <c r="E26" s="4"/>
      <c r="F26" s="4"/>
      <c r="G26" s="4"/>
      <c r="H26" s="4"/>
      <c r="I26" s="4"/>
      <c r="J26" s="4"/>
      <c r="K26" s="4"/>
      <c r="L26" s="4"/>
      <c r="M26" s="4"/>
      <c r="N26" s="4"/>
      <c r="O26" s="4"/>
      <c r="P26" s="4"/>
      <c r="Q26" s="4"/>
    </row>
    <row r="27" spans="1:17" ht="70.5" hidden="1" customHeight="1" x14ac:dyDescent="0.2">
      <c r="A27" s="43" t="s">
        <v>3344</v>
      </c>
      <c r="B27" s="387" t="s">
        <v>3345</v>
      </c>
      <c r="C27" s="383"/>
      <c r="D27" s="4"/>
      <c r="E27" s="4"/>
      <c r="F27" s="4"/>
      <c r="G27" s="4"/>
      <c r="H27" s="4"/>
      <c r="I27" s="4"/>
      <c r="J27" s="4"/>
      <c r="K27" s="4"/>
      <c r="L27" s="4"/>
      <c r="M27" s="4"/>
      <c r="N27" s="4"/>
      <c r="O27" s="4"/>
      <c r="P27" s="4"/>
      <c r="Q27" s="4"/>
    </row>
    <row r="28" spans="1:17" ht="48" hidden="1" customHeight="1" x14ac:dyDescent="0.2">
      <c r="A28" s="43" t="s">
        <v>3346</v>
      </c>
      <c r="B28" s="387" t="s">
        <v>3347</v>
      </c>
      <c r="C28" s="383"/>
      <c r="D28" s="4"/>
      <c r="E28" s="4"/>
      <c r="F28" s="4"/>
      <c r="G28" s="4"/>
      <c r="H28" s="4"/>
      <c r="I28" s="4"/>
      <c r="J28" s="4"/>
      <c r="K28" s="4"/>
      <c r="L28" s="4"/>
      <c r="M28" s="4"/>
      <c r="N28" s="4"/>
      <c r="O28" s="4"/>
      <c r="P28" s="4"/>
      <c r="Q28" s="4"/>
    </row>
    <row r="29" spans="1:17" ht="100.5" hidden="1" customHeight="1" x14ac:dyDescent="0.2">
      <c r="A29" s="43" t="s">
        <v>3348</v>
      </c>
      <c r="B29" s="387" t="s">
        <v>3349</v>
      </c>
      <c r="C29" s="383"/>
      <c r="D29" s="4"/>
      <c r="E29" s="4"/>
      <c r="F29" s="4"/>
      <c r="G29" s="4"/>
      <c r="H29" s="4"/>
      <c r="I29" s="4"/>
      <c r="J29" s="4"/>
      <c r="K29" s="4"/>
      <c r="L29" s="4"/>
      <c r="M29" s="4"/>
      <c r="N29" s="4"/>
      <c r="O29" s="4"/>
      <c r="P29" s="4"/>
      <c r="Q29" s="4"/>
    </row>
    <row r="30" spans="1:17" ht="45" hidden="1" customHeight="1" x14ac:dyDescent="0.2">
      <c r="A30" s="43" t="s">
        <v>3350</v>
      </c>
      <c r="B30" s="387" t="s">
        <v>3351</v>
      </c>
      <c r="C30" s="383"/>
      <c r="D30" s="4"/>
      <c r="E30" s="4"/>
      <c r="F30" s="4"/>
      <c r="G30" s="4"/>
      <c r="H30" s="4"/>
      <c r="I30" s="4"/>
      <c r="J30" s="4"/>
      <c r="K30" s="4"/>
      <c r="L30" s="4"/>
      <c r="M30" s="4"/>
      <c r="N30" s="4"/>
      <c r="O30" s="4"/>
      <c r="P30" s="4"/>
      <c r="Q30" s="4"/>
    </row>
    <row r="31" spans="1:17" ht="45" hidden="1" customHeight="1" x14ac:dyDescent="0.2">
      <c r="A31" s="43" t="s">
        <v>3352</v>
      </c>
      <c r="B31" s="387" t="s">
        <v>3353</v>
      </c>
      <c r="C31" s="383"/>
      <c r="D31" s="4"/>
      <c r="E31" s="4"/>
      <c r="F31" s="4"/>
      <c r="G31" s="4"/>
      <c r="H31" s="4"/>
      <c r="I31" s="4"/>
      <c r="J31" s="4"/>
      <c r="K31" s="4"/>
      <c r="L31" s="4"/>
      <c r="M31" s="4"/>
      <c r="N31" s="4"/>
      <c r="O31" s="4"/>
      <c r="P31" s="4"/>
      <c r="Q31" s="4"/>
    </row>
    <row r="32" spans="1:17" ht="45" hidden="1" customHeight="1" x14ac:dyDescent="0.2">
      <c r="A32" s="43" t="s">
        <v>3354</v>
      </c>
      <c r="B32" s="387" t="s">
        <v>3355</v>
      </c>
      <c r="C32" s="383"/>
      <c r="D32" s="4"/>
      <c r="E32" s="4"/>
      <c r="F32" s="4"/>
      <c r="G32" s="4"/>
      <c r="H32" s="4"/>
      <c r="I32" s="4"/>
      <c r="J32" s="4"/>
      <c r="K32" s="4"/>
      <c r="L32" s="4"/>
      <c r="M32" s="4"/>
      <c r="N32" s="4"/>
      <c r="O32" s="4"/>
      <c r="P32" s="4"/>
      <c r="Q32" s="4"/>
    </row>
    <row r="33" spans="1:17" ht="72" hidden="1" customHeight="1" x14ac:dyDescent="0.2">
      <c r="A33" s="43" t="s">
        <v>3356</v>
      </c>
      <c r="B33" s="387" t="s">
        <v>3357</v>
      </c>
      <c r="C33" s="383"/>
      <c r="D33" s="4"/>
      <c r="E33" s="4"/>
      <c r="F33" s="4"/>
      <c r="G33" s="4"/>
      <c r="H33" s="4"/>
      <c r="I33" s="4"/>
      <c r="J33" s="4"/>
      <c r="K33" s="4"/>
      <c r="L33" s="4"/>
      <c r="M33" s="4"/>
      <c r="N33" s="4"/>
      <c r="O33" s="4"/>
      <c r="P33" s="4"/>
      <c r="Q33" s="4"/>
    </row>
    <row r="34" spans="1:17" ht="79.5" hidden="1" customHeight="1" x14ac:dyDescent="0.2">
      <c r="A34" s="43" t="s">
        <v>3358</v>
      </c>
      <c r="B34" s="387" t="s">
        <v>3359</v>
      </c>
      <c r="C34" s="383"/>
      <c r="D34" s="4"/>
      <c r="E34" s="4"/>
      <c r="F34" s="4"/>
      <c r="G34" s="4"/>
      <c r="H34" s="4"/>
      <c r="I34" s="4"/>
      <c r="J34" s="4"/>
      <c r="K34" s="4"/>
      <c r="L34" s="4"/>
      <c r="M34" s="4"/>
      <c r="N34" s="4"/>
      <c r="O34" s="4"/>
      <c r="P34" s="4"/>
      <c r="Q34" s="4"/>
    </row>
    <row r="35" spans="1:17" ht="70.5" hidden="1" customHeight="1" x14ac:dyDescent="0.2">
      <c r="A35" s="43" t="s">
        <v>3360</v>
      </c>
      <c r="B35" s="387" t="s">
        <v>3361</v>
      </c>
      <c r="C35" s="383"/>
      <c r="D35" s="4"/>
      <c r="E35" s="4"/>
      <c r="F35" s="4"/>
      <c r="G35" s="4"/>
      <c r="H35" s="4"/>
      <c r="I35" s="4"/>
      <c r="J35" s="4"/>
      <c r="K35" s="4"/>
      <c r="L35" s="4"/>
      <c r="M35" s="4"/>
      <c r="N35" s="4"/>
      <c r="O35" s="4"/>
      <c r="P35" s="4"/>
      <c r="Q35" s="4"/>
    </row>
    <row r="36" spans="1:17" ht="45.75" hidden="1" customHeight="1" x14ac:dyDescent="0.2">
      <c r="A36" s="43" t="s">
        <v>3362</v>
      </c>
      <c r="B36" s="387" t="s">
        <v>3363</v>
      </c>
      <c r="C36" s="383"/>
      <c r="D36" s="4"/>
      <c r="E36" s="4"/>
      <c r="F36" s="4"/>
      <c r="G36" s="4"/>
      <c r="H36" s="4"/>
      <c r="I36" s="4"/>
      <c r="J36" s="4"/>
      <c r="K36" s="4"/>
      <c r="L36" s="4"/>
      <c r="M36" s="4"/>
      <c r="N36" s="4"/>
      <c r="O36" s="4"/>
      <c r="P36" s="4"/>
      <c r="Q36" s="4"/>
    </row>
    <row r="37" spans="1:17" ht="54.75" hidden="1" customHeight="1" x14ac:dyDescent="0.2">
      <c r="A37" s="43" t="s">
        <v>3364</v>
      </c>
      <c r="B37" s="387" t="s">
        <v>3365</v>
      </c>
      <c r="C37" s="383"/>
      <c r="D37" s="4"/>
      <c r="E37" s="4"/>
      <c r="F37" s="4"/>
      <c r="G37" s="4"/>
      <c r="H37" s="4"/>
      <c r="I37" s="4"/>
      <c r="J37" s="4"/>
      <c r="K37" s="4"/>
      <c r="L37" s="4"/>
      <c r="M37" s="4"/>
      <c r="N37" s="4"/>
      <c r="O37" s="4"/>
      <c r="P37" s="4"/>
      <c r="Q37" s="4"/>
    </row>
    <row r="38" spans="1:17" ht="37.5" hidden="1" customHeight="1" x14ac:dyDescent="0.2">
      <c r="A38" s="43" t="s">
        <v>3366</v>
      </c>
      <c r="B38" s="387" t="s">
        <v>3367</v>
      </c>
      <c r="C38" s="383"/>
      <c r="D38" s="4"/>
      <c r="E38" s="4"/>
      <c r="F38" s="4"/>
      <c r="G38" s="4"/>
      <c r="H38" s="4"/>
      <c r="I38" s="4"/>
      <c r="J38" s="4"/>
      <c r="K38" s="4"/>
      <c r="L38" s="4"/>
      <c r="M38" s="4"/>
      <c r="N38" s="4"/>
      <c r="O38" s="4"/>
      <c r="P38" s="4"/>
      <c r="Q38" s="4"/>
    </row>
    <row r="39" spans="1:17" ht="61.5" hidden="1" customHeight="1" x14ac:dyDescent="0.2">
      <c r="A39" s="43" t="s">
        <v>3368</v>
      </c>
      <c r="B39" s="387" t="s">
        <v>3369</v>
      </c>
      <c r="C39" s="383"/>
      <c r="D39" s="4"/>
      <c r="E39" s="4"/>
      <c r="F39" s="4"/>
      <c r="G39" s="4"/>
      <c r="H39" s="4"/>
      <c r="I39" s="4"/>
      <c r="J39" s="4"/>
      <c r="K39" s="4"/>
      <c r="L39" s="4"/>
      <c r="M39" s="4"/>
      <c r="N39" s="4"/>
      <c r="O39" s="4"/>
      <c r="P39" s="4"/>
      <c r="Q39" s="4"/>
    </row>
    <row r="40" spans="1:17" ht="53.25" hidden="1" customHeight="1" x14ac:dyDescent="0.2">
      <c r="A40" s="43" t="s">
        <v>3370</v>
      </c>
      <c r="B40" s="387" t="s">
        <v>3371</v>
      </c>
      <c r="C40" s="383"/>
      <c r="D40" s="4"/>
      <c r="E40" s="4"/>
      <c r="F40" s="4"/>
      <c r="G40" s="4"/>
      <c r="H40" s="4"/>
      <c r="I40" s="4"/>
      <c r="J40" s="4"/>
      <c r="K40" s="4"/>
      <c r="L40" s="4"/>
      <c r="M40" s="4"/>
      <c r="N40" s="4"/>
      <c r="O40" s="4"/>
      <c r="P40" s="4"/>
      <c r="Q40" s="4"/>
    </row>
    <row r="41" spans="1:17" ht="73.5" hidden="1" customHeight="1" x14ac:dyDescent="0.2">
      <c r="A41" s="43" t="s">
        <v>3372</v>
      </c>
      <c r="B41" s="387" t="s">
        <v>3373</v>
      </c>
      <c r="C41" s="383"/>
      <c r="D41" s="4"/>
      <c r="E41" s="4"/>
      <c r="F41" s="4"/>
      <c r="G41" s="4"/>
      <c r="H41" s="4"/>
      <c r="I41" s="4"/>
      <c r="J41" s="4"/>
      <c r="K41" s="4"/>
      <c r="L41" s="4"/>
      <c r="M41" s="4"/>
      <c r="N41" s="4"/>
      <c r="O41" s="4"/>
      <c r="P41" s="4"/>
      <c r="Q41" s="4"/>
    </row>
    <row r="42" spans="1:17" ht="57.75" hidden="1" customHeight="1" x14ac:dyDescent="0.2">
      <c r="A42" s="43" t="s">
        <v>3374</v>
      </c>
      <c r="B42" s="387" t="s">
        <v>3375</v>
      </c>
      <c r="C42" s="383"/>
      <c r="D42" s="4"/>
      <c r="E42" s="4"/>
      <c r="F42" s="4"/>
      <c r="G42" s="4"/>
      <c r="H42" s="4"/>
      <c r="I42" s="4"/>
      <c r="J42" s="4"/>
      <c r="K42" s="4"/>
      <c r="L42" s="4"/>
      <c r="M42" s="4"/>
      <c r="N42" s="4"/>
      <c r="O42" s="4"/>
      <c r="P42" s="4"/>
      <c r="Q42" s="4"/>
    </row>
    <row r="43" spans="1:17" ht="84" hidden="1" customHeight="1" x14ac:dyDescent="0.2">
      <c r="A43" s="43" t="s">
        <v>3376</v>
      </c>
      <c r="B43" s="387" t="s">
        <v>3377</v>
      </c>
      <c r="C43" s="383"/>
      <c r="D43" s="4"/>
      <c r="E43" s="4"/>
      <c r="F43" s="4"/>
      <c r="G43" s="4"/>
      <c r="H43" s="4"/>
      <c r="I43" s="4"/>
      <c r="J43" s="4"/>
      <c r="K43" s="4"/>
      <c r="L43" s="4"/>
      <c r="M43" s="4"/>
      <c r="N43" s="4"/>
      <c r="O43" s="4"/>
      <c r="P43" s="4"/>
      <c r="Q43" s="4"/>
    </row>
    <row r="44" spans="1:17" ht="48" hidden="1" customHeight="1" x14ac:dyDescent="0.2">
      <c r="A44" s="43" t="s">
        <v>3378</v>
      </c>
      <c r="B44" s="387" t="s">
        <v>3379</v>
      </c>
      <c r="C44" s="383"/>
      <c r="D44" s="4"/>
      <c r="E44" s="4"/>
      <c r="F44" s="4"/>
      <c r="G44" s="4"/>
      <c r="H44" s="4"/>
      <c r="I44" s="4"/>
      <c r="J44" s="4"/>
      <c r="K44" s="4"/>
      <c r="L44" s="4"/>
      <c r="M44" s="4"/>
      <c r="N44" s="4"/>
      <c r="O44" s="4"/>
      <c r="P44" s="4"/>
      <c r="Q44" s="4"/>
    </row>
    <row r="45" spans="1:17" ht="57" hidden="1" customHeight="1" x14ac:dyDescent="0.2">
      <c r="A45" s="43" t="s">
        <v>3380</v>
      </c>
      <c r="B45" s="387" t="s">
        <v>3381</v>
      </c>
      <c r="C45" s="383"/>
      <c r="D45" s="4"/>
      <c r="E45" s="4"/>
      <c r="F45" s="4"/>
      <c r="G45" s="4"/>
      <c r="H45" s="4"/>
      <c r="I45" s="4"/>
      <c r="J45" s="4"/>
      <c r="K45" s="4"/>
      <c r="L45" s="4"/>
      <c r="M45" s="4"/>
      <c r="N45" s="4"/>
      <c r="O45" s="4"/>
      <c r="P45" s="4"/>
      <c r="Q45" s="4"/>
    </row>
    <row r="46" spans="1:17" ht="73.5" hidden="1" customHeight="1" x14ac:dyDescent="0.2">
      <c r="A46" s="43" t="s">
        <v>3382</v>
      </c>
      <c r="B46" s="388" t="s">
        <v>3383</v>
      </c>
      <c r="C46" s="383"/>
      <c r="D46" s="41"/>
      <c r="E46" s="4"/>
      <c r="F46" s="4"/>
      <c r="G46" s="4"/>
      <c r="H46" s="4"/>
      <c r="I46" s="4"/>
      <c r="J46" s="4"/>
      <c r="K46" s="4"/>
      <c r="L46" s="4"/>
      <c r="M46" s="4"/>
      <c r="N46" s="4"/>
      <c r="O46" s="4"/>
      <c r="P46" s="4"/>
      <c r="Q46" s="4"/>
    </row>
    <row r="47" spans="1:17" ht="66" hidden="1" customHeight="1" x14ac:dyDescent="0.2">
      <c r="A47" s="48" t="s">
        <v>3384</v>
      </c>
      <c r="B47" s="389" t="s">
        <v>3385</v>
      </c>
      <c r="C47" s="389"/>
      <c r="D47" s="4"/>
      <c r="E47" s="4"/>
      <c r="F47" s="4"/>
      <c r="G47" s="4"/>
      <c r="H47" s="4"/>
      <c r="I47" s="4"/>
      <c r="J47" s="4"/>
      <c r="K47" s="4"/>
      <c r="L47" s="4"/>
      <c r="M47" s="4"/>
      <c r="N47" s="4"/>
      <c r="O47" s="4"/>
      <c r="P47" s="4"/>
      <c r="Q47" s="4"/>
    </row>
    <row r="48" spans="1:17" ht="123.75" customHeight="1" x14ac:dyDescent="0.2">
      <c r="A48" s="269" t="s">
        <v>3386</v>
      </c>
      <c r="B48" s="386" t="s">
        <v>3387</v>
      </c>
      <c r="C48" s="385"/>
      <c r="D48" s="4"/>
      <c r="E48" s="4"/>
      <c r="F48" s="4"/>
      <c r="G48" s="4"/>
      <c r="H48" s="4"/>
      <c r="I48" s="4"/>
      <c r="J48" s="4"/>
      <c r="K48" s="4"/>
      <c r="L48" s="4"/>
      <c r="M48" s="4"/>
      <c r="N48" s="4"/>
      <c r="O48" s="4"/>
      <c r="P48" s="4"/>
      <c r="Q48" s="4"/>
    </row>
    <row r="49" spans="1:17" ht="34.5" customHeight="1" x14ac:dyDescent="0.2">
      <c r="A49" s="269" t="s">
        <v>3388</v>
      </c>
      <c r="B49" s="384" t="s">
        <v>3389</v>
      </c>
      <c r="C49" s="385"/>
      <c r="D49" s="4"/>
      <c r="E49" s="4"/>
      <c r="F49" s="4"/>
      <c r="G49" s="4"/>
      <c r="H49" s="4"/>
      <c r="I49" s="4"/>
      <c r="J49" s="4"/>
      <c r="K49" s="4"/>
      <c r="L49" s="4"/>
      <c r="M49" s="4"/>
      <c r="N49" s="4"/>
      <c r="O49" s="4"/>
      <c r="P49" s="4"/>
      <c r="Q49" s="4"/>
    </row>
    <row r="50" spans="1:17" ht="34.5" customHeight="1" x14ac:dyDescent="0.2">
      <c r="A50" s="269" t="s">
        <v>3390</v>
      </c>
      <c r="B50" s="384" t="s">
        <v>3391</v>
      </c>
      <c r="C50" s="385"/>
      <c r="D50" s="4"/>
      <c r="E50" s="4"/>
      <c r="F50" s="4"/>
      <c r="G50" s="4"/>
      <c r="H50" s="4"/>
      <c r="I50" s="4"/>
      <c r="J50" s="4"/>
      <c r="K50" s="4"/>
      <c r="L50" s="4"/>
      <c r="M50" s="4"/>
      <c r="N50" s="4"/>
      <c r="O50" s="4"/>
      <c r="P50" s="4"/>
      <c r="Q50" s="4"/>
    </row>
    <row r="51" spans="1:17" ht="31.5" customHeight="1" x14ac:dyDescent="0.2">
      <c r="A51" s="311" t="s">
        <v>3392</v>
      </c>
      <c r="B51" s="382" t="s">
        <v>3393</v>
      </c>
      <c r="C51" s="383"/>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2" t="s">
        <v>22</v>
      </c>
      <c r="B2" s="343"/>
      <c r="C2" s="343"/>
      <c r="D2" s="343"/>
      <c r="E2" s="343"/>
      <c r="F2" s="343"/>
      <c r="G2" s="343"/>
      <c r="H2" s="343"/>
      <c r="I2" s="34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44" t="s">
        <v>24</v>
      </c>
      <c r="B4" s="345"/>
      <c r="C4" s="345"/>
      <c r="D4" s="345"/>
      <c r="E4" s="345"/>
      <c r="F4" s="345"/>
      <c r="G4" s="345"/>
      <c r="H4" s="345"/>
      <c r="I4" s="34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29429</v>
      </c>
      <c r="H6" s="19" t="s">
        <v>26</v>
      </c>
      <c r="I6" s="20" t="s">
        <v>27</v>
      </c>
      <c r="J6" s="4"/>
      <c r="L6" s="4"/>
      <c r="M6" s="4"/>
      <c r="N6" s="4"/>
      <c r="O6" s="4"/>
      <c r="P6" s="4"/>
      <c r="Q6" s="4"/>
      <c r="R6" s="4"/>
      <c r="S6" s="4"/>
      <c r="T6" s="4"/>
      <c r="U6" s="4"/>
      <c r="V6" s="4"/>
      <c r="W6" s="4"/>
      <c r="X6" s="4"/>
    </row>
    <row r="7" spans="1:24" ht="15" customHeight="1" x14ac:dyDescent="0.2">
      <c r="B7" s="21"/>
      <c r="C7" s="22"/>
      <c r="D7" s="23"/>
      <c r="E7" s="346" t="s">
        <v>28</v>
      </c>
      <c r="F7" s="349" t="s">
        <v>29</v>
      </c>
      <c r="G7" s="350"/>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7"/>
      <c r="F8" s="338" t="s">
        <v>32</v>
      </c>
      <c r="G8" s="339"/>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7"/>
      <c r="F9" s="340" t="s">
        <v>33</v>
      </c>
      <c r="G9" s="341"/>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7"/>
      <c r="F10" s="338" t="s">
        <v>36</v>
      </c>
      <c r="G10" s="339"/>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8"/>
      <c r="F11" s="351" t="s">
        <v>37</v>
      </c>
      <c r="G11" s="352"/>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2" t="s">
        <v>41</v>
      </c>
      <c r="C15" s="333"/>
      <c r="D15" s="333"/>
      <c r="E15" s="333"/>
      <c r="F15" s="334"/>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35" t="s">
        <v>29</v>
      </c>
      <c r="B16" s="331" t="str">
        <f>'PR-RAS'!B6</f>
        <v xml:space="preserve">PRIHODI POSLOVANJA (šifre 61+62+63+64+65+66+67+68) </v>
      </c>
      <c r="C16" s="327"/>
      <c r="D16" s="327"/>
      <c r="E16" s="327"/>
      <c r="F16" s="328"/>
      <c r="G16" s="34" t="str">
        <f>'PR-RAS'!C6</f>
        <v>6</v>
      </c>
      <c r="H16" s="172">
        <f>'PR-RAS'!D6</f>
        <v>388930739</v>
      </c>
      <c r="I16" s="172">
        <f>'PR-RAS'!E6</f>
        <v>429372041.19999999</v>
      </c>
      <c r="J16" s="4"/>
      <c r="K16" s="4"/>
      <c r="L16" s="4"/>
      <c r="M16" s="4"/>
      <c r="N16" s="4"/>
      <c r="O16" s="4"/>
      <c r="P16" s="4"/>
      <c r="Q16" s="4"/>
      <c r="R16" s="4"/>
      <c r="S16" s="4"/>
      <c r="T16" s="4"/>
      <c r="U16" s="4"/>
      <c r="V16" s="4"/>
      <c r="W16" s="4"/>
      <c r="X16" s="4"/>
    </row>
    <row r="17" spans="1:24" ht="12.75" customHeight="1" x14ac:dyDescent="0.2">
      <c r="A17" s="336"/>
      <c r="B17" s="320" t="str">
        <f>'PR-RAS'!B151</f>
        <v xml:space="preserve">RASHODI POSLOVANJA (šifre 31+32+34+35+36+37+38) </v>
      </c>
      <c r="C17" s="321"/>
      <c r="D17" s="321"/>
      <c r="E17" s="321"/>
      <c r="F17" s="322"/>
      <c r="G17" s="35" t="str">
        <f>'PR-RAS'!C151</f>
        <v>3</v>
      </c>
      <c r="H17" s="172">
        <f>'PR-RAS'!D151</f>
        <v>371004782</v>
      </c>
      <c r="I17" s="172">
        <f>'PR-RAS'!E151</f>
        <v>398962425.75999999</v>
      </c>
      <c r="J17" s="4"/>
      <c r="K17" s="4"/>
      <c r="L17" s="4"/>
      <c r="M17" s="4"/>
      <c r="N17" s="4"/>
      <c r="O17" s="4"/>
      <c r="P17" s="4"/>
      <c r="Q17" s="4"/>
      <c r="R17" s="4"/>
      <c r="S17" s="4"/>
      <c r="T17" s="4"/>
      <c r="U17" s="4"/>
      <c r="V17" s="4"/>
      <c r="W17" s="4"/>
      <c r="X17" s="4"/>
    </row>
    <row r="18" spans="1:24" ht="12.75" customHeight="1" x14ac:dyDescent="0.2">
      <c r="A18" s="336"/>
      <c r="B18" s="320" t="str">
        <f>'PR-RAS'!B645</f>
        <v>Višak prihoda i primitaka raspoloživ u sljedećem razdoblju (šifre X005 + '9221-9222' - Y005 - '9222-9221')</v>
      </c>
      <c r="C18" s="321"/>
      <c r="D18" s="321"/>
      <c r="E18" s="321"/>
      <c r="F18" s="322"/>
      <c r="G18" s="35" t="str">
        <f>'PR-RAS'!C645</f>
        <v>X006</v>
      </c>
      <c r="H18" s="172">
        <f>'PR-RAS'!D645</f>
        <v>39639840</v>
      </c>
      <c r="I18" s="172">
        <f>'PR-RAS'!E645</f>
        <v>54240357.389999963</v>
      </c>
      <c r="J18" s="4"/>
      <c r="K18" s="4"/>
      <c r="L18" s="4"/>
      <c r="M18" s="4"/>
      <c r="N18" s="4"/>
      <c r="O18" s="4"/>
      <c r="P18" s="4"/>
      <c r="Q18" s="4"/>
      <c r="R18" s="4"/>
      <c r="S18" s="4"/>
      <c r="T18" s="4"/>
      <c r="U18" s="4"/>
      <c r="V18" s="4"/>
      <c r="W18" s="4"/>
      <c r="X18" s="4"/>
    </row>
    <row r="19" spans="1:24" ht="12.75" customHeight="1" x14ac:dyDescent="0.2">
      <c r="A19" s="337"/>
      <c r="B19" s="323" t="str">
        <f>'PR-RAS'!B646</f>
        <v>Manjak prihoda i primitaka za pokriće u sljedećem razdoblju (šifre Y005 + '9222-9221' - X005 - '9221-9222' )</v>
      </c>
      <c r="C19" s="324"/>
      <c r="D19" s="324"/>
      <c r="E19" s="324"/>
      <c r="F19" s="325"/>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5" t="s">
        <v>32</v>
      </c>
      <c r="B20" s="331" t="str">
        <f>BILANCA!B7</f>
        <v>Nefinancijska imovina (šifre 01+02+03+04+05+06)</v>
      </c>
      <c r="C20" s="327"/>
      <c r="D20" s="327"/>
      <c r="E20" s="327"/>
      <c r="F20" s="328"/>
      <c r="G20" s="159" t="str">
        <f>BILANCA!C7</f>
        <v>B002</v>
      </c>
      <c r="H20" s="174">
        <f>BILANCA!D7</f>
        <v>497088769</v>
      </c>
      <c r="I20" s="175">
        <f>BILANCA!E7</f>
        <v>596580221.60000014</v>
      </c>
      <c r="J20" s="4"/>
      <c r="K20" s="4"/>
      <c r="L20" s="4"/>
      <c r="M20" s="4"/>
      <c r="N20" s="4"/>
      <c r="O20" s="4"/>
      <c r="P20" s="4"/>
      <c r="Q20" s="4"/>
      <c r="R20" s="4"/>
      <c r="S20" s="4"/>
      <c r="T20" s="4"/>
      <c r="U20" s="4"/>
      <c r="V20" s="4"/>
      <c r="W20" s="4"/>
      <c r="X20" s="4"/>
    </row>
    <row r="21" spans="1:24" ht="12.75" customHeight="1" x14ac:dyDescent="0.2">
      <c r="A21" s="336"/>
      <c r="B21" s="320" t="str">
        <f>BILANCA!B68</f>
        <v>Financijska imovina (šifre 11+12+13+14+15+16+17+19)</v>
      </c>
      <c r="C21" s="321"/>
      <c r="D21" s="321"/>
      <c r="E21" s="321"/>
      <c r="F21" s="322"/>
      <c r="G21" s="160" t="str">
        <f>BILANCA!C68</f>
        <v>1</v>
      </c>
      <c r="H21" s="176">
        <f>BILANCA!D68</f>
        <v>168433051</v>
      </c>
      <c r="I21" s="177">
        <f>BILANCA!E68</f>
        <v>198803381.44999999</v>
      </c>
      <c r="J21" s="4"/>
      <c r="K21" s="4"/>
      <c r="L21" s="4"/>
      <c r="M21" s="4"/>
      <c r="N21" s="4"/>
      <c r="O21" s="4"/>
      <c r="P21" s="4"/>
      <c r="Q21" s="4"/>
      <c r="R21" s="4"/>
      <c r="S21" s="4"/>
      <c r="T21" s="4"/>
      <c r="U21" s="4"/>
      <c r="V21" s="4"/>
      <c r="W21" s="4"/>
      <c r="X21" s="4"/>
    </row>
    <row r="22" spans="1:24" ht="12.75" customHeight="1" x14ac:dyDescent="0.2">
      <c r="A22" s="336"/>
      <c r="B22" s="320" t="str">
        <f>BILANCA!B176</f>
        <v xml:space="preserve">Obveze (šifre 23+24+25+26+29) </v>
      </c>
      <c r="C22" s="321"/>
      <c r="D22" s="321"/>
      <c r="E22" s="321"/>
      <c r="F22" s="322"/>
      <c r="G22" s="160" t="str">
        <f>BILANCA!C176</f>
        <v>2</v>
      </c>
      <c r="H22" s="176">
        <f>BILANCA!D176</f>
        <v>52900842</v>
      </c>
      <c r="I22" s="177">
        <f>BILANCA!E176</f>
        <v>64059029.379999995</v>
      </c>
      <c r="J22" s="4"/>
      <c r="K22" s="4"/>
      <c r="L22" s="4"/>
      <c r="M22" s="4"/>
      <c r="N22" s="4"/>
      <c r="O22" s="4"/>
      <c r="P22" s="4"/>
      <c r="Q22" s="4"/>
      <c r="R22" s="4"/>
      <c r="S22" s="4"/>
      <c r="T22" s="4"/>
      <c r="U22" s="4"/>
      <c r="V22" s="4"/>
      <c r="W22" s="4"/>
      <c r="X22" s="4"/>
    </row>
    <row r="23" spans="1:24" ht="12.75" customHeight="1" x14ac:dyDescent="0.2">
      <c r="A23" s="337"/>
      <c r="B23" s="323" t="str">
        <f>BILANCA!B237</f>
        <v>Vlastiti izvori (šifre 91 + 922 - 93 + 96 do 98)</v>
      </c>
      <c r="C23" s="324"/>
      <c r="D23" s="324"/>
      <c r="E23" s="324"/>
      <c r="F23" s="325"/>
      <c r="G23" s="161" t="str">
        <f>BILANCA!C237</f>
        <v>9</v>
      </c>
      <c r="H23" s="178">
        <f>BILANCA!D237</f>
        <v>612620978</v>
      </c>
      <c r="I23" s="179">
        <f>BILANCA!E237</f>
        <v>731324573.66999996</v>
      </c>
      <c r="J23" s="4"/>
      <c r="K23" s="4"/>
      <c r="L23" s="4"/>
      <c r="M23" s="4"/>
      <c r="N23" s="4"/>
      <c r="O23" s="4"/>
      <c r="P23" s="4"/>
      <c r="Q23" s="4"/>
      <c r="R23" s="4"/>
      <c r="S23" s="4"/>
      <c r="T23" s="4"/>
      <c r="U23" s="4"/>
      <c r="V23" s="4"/>
      <c r="W23" s="4"/>
      <c r="X23" s="4"/>
    </row>
    <row r="24" spans="1:24" ht="12.75" customHeight="1" x14ac:dyDescent="0.2">
      <c r="A24" s="335" t="s">
        <v>45</v>
      </c>
      <c r="B24" s="331" t="str">
        <f>'RAS-funkcijski'!B5</f>
        <v>Opće javne usluge (šifre 011+012+013+014 do 018)</v>
      </c>
      <c r="C24" s="327"/>
      <c r="D24" s="327"/>
      <c r="E24" s="327"/>
      <c r="F24" s="328"/>
      <c r="G24" s="159" t="str">
        <f>'RAS-funkcijski'!C5</f>
        <v>01</v>
      </c>
      <c r="H24" s="174">
        <f>'RAS-funkcijski'!D5</f>
        <v>98643748</v>
      </c>
      <c r="I24" s="175">
        <f>'RAS-funkcijski'!E5</f>
        <v>98386545.620000005</v>
      </c>
      <c r="J24" s="4"/>
      <c r="K24" s="4"/>
      <c r="L24" s="4"/>
      <c r="M24" s="4"/>
      <c r="N24" s="4"/>
      <c r="O24" s="4"/>
      <c r="P24" s="4"/>
      <c r="Q24" s="4"/>
      <c r="R24" s="4"/>
      <c r="S24" s="4"/>
      <c r="T24" s="4"/>
      <c r="U24" s="4"/>
      <c r="V24" s="4"/>
      <c r="W24" s="4"/>
      <c r="X24" s="4"/>
    </row>
    <row r="25" spans="1:24" ht="12.75" customHeight="1" x14ac:dyDescent="0.2">
      <c r="A25" s="336"/>
      <c r="B25" s="320" t="str">
        <f>'RAS-funkcijski'!B35</f>
        <v>Ekonomski poslovi (šifre 041+042+043+044+045+046+047+048+049)</v>
      </c>
      <c r="C25" s="321"/>
      <c r="D25" s="321"/>
      <c r="E25" s="321"/>
      <c r="F25" s="322"/>
      <c r="G25" s="160" t="str">
        <f>'RAS-funkcijski'!C35</f>
        <v>04</v>
      </c>
      <c r="H25" s="176">
        <f>'RAS-funkcijski'!D35</f>
        <v>37737321</v>
      </c>
      <c r="I25" s="177">
        <f>'RAS-funkcijski'!E35</f>
        <v>47674166.100000001</v>
      </c>
      <c r="J25" s="4"/>
      <c r="K25" s="4"/>
      <c r="L25" s="4"/>
      <c r="M25" s="4"/>
      <c r="N25" s="4"/>
      <c r="O25" s="4"/>
      <c r="P25" s="4"/>
      <c r="Q25" s="4"/>
      <c r="R25" s="4"/>
      <c r="S25" s="4"/>
      <c r="T25" s="4"/>
      <c r="U25" s="4"/>
      <c r="V25" s="4"/>
      <c r="W25" s="4"/>
      <c r="X25" s="4"/>
    </row>
    <row r="26" spans="1:24" ht="12.75" customHeight="1" x14ac:dyDescent="0.2">
      <c r="A26" s="336"/>
      <c r="B26" s="320" t="str">
        <f>'RAS-funkcijski'!B88</f>
        <v>Rashodi vezani za stanovanje i kom. pogodnosti koji nisu drugdje svrstani</v>
      </c>
      <c r="C26" s="321"/>
      <c r="D26" s="321"/>
      <c r="E26" s="321"/>
      <c r="F26" s="322"/>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6"/>
      <c r="B27" s="320" t="str">
        <f>'RAS-funkcijski'!B114</f>
        <v>Obrazovanje (šifre 091+092+093+094+095+096+097+098)</v>
      </c>
      <c r="C27" s="321"/>
      <c r="D27" s="321"/>
      <c r="E27" s="321"/>
      <c r="F27" s="322"/>
      <c r="G27" s="160" t="str">
        <f>'RAS-funkcijski'!C114</f>
        <v>09</v>
      </c>
      <c r="H27" s="176">
        <f>'RAS-funkcijski'!D114</f>
        <v>24714769</v>
      </c>
      <c r="I27" s="177">
        <f>'RAS-funkcijski'!E114</f>
        <v>39624532.900000006</v>
      </c>
      <c r="J27" s="4"/>
      <c r="K27" s="4"/>
      <c r="L27" s="4"/>
      <c r="M27" s="4"/>
      <c r="N27" s="4"/>
      <c r="O27" s="4"/>
      <c r="P27" s="4"/>
      <c r="Q27" s="4"/>
      <c r="R27" s="4"/>
      <c r="S27" s="4"/>
      <c r="T27" s="4"/>
      <c r="U27" s="4"/>
      <c r="V27" s="4"/>
      <c r="W27" s="4"/>
      <c r="X27" s="4"/>
    </row>
    <row r="28" spans="1:24" ht="12.75" customHeight="1" x14ac:dyDescent="0.2">
      <c r="A28" s="337"/>
      <c r="B28" s="323" t="str">
        <f>'RAS-funkcijski'!B141</f>
        <v>Kontrolni zbroj (šifre 01+02+03+04+05+06+07+08+09+10)</v>
      </c>
      <c r="C28" s="324"/>
      <c r="D28" s="324"/>
      <c r="E28" s="324"/>
      <c r="F28" s="325"/>
      <c r="G28" s="161" t="str">
        <f>'RAS-funkcijski'!C141</f>
        <v>R1</v>
      </c>
      <c r="H28" s="180">
        <f>'RAS-funkcijski'!D141</f>
        <v>218125061</v>
      </c>
      <c r="I28" s="181">
        <f>'RAS-funkcijski'!E141</f>
        <v>256075204.02999997</v>
      </c>
      <c r="J28" s="4"/>
      <c r="K28" s="4"/>
      <c r="L28" s="4"/>
      <c r="M28" s="4"/>
      <c r="N28" s="4"/>
      <c r="O28" s="4"/>
      <c r="P28" s="4"/>
      <c r="Q28" s="4"/>
      <c r="R28" s="4"/>
      <c r="S28" s="4"/>
      <c r="T28" s="4"/>
      <c r="U28" s="4"/>
      <c r="V28" s="4"/>
      <c r="W28" s="4"/>
      <c r="X28" s="4"/>
    </row>
    <row r="29" spans="1:24" ht="12.75" customHeight="1" x14ac:dyDescent="0.2">
      <c r="A29" s="335" t="s">
        <v>36</v>
      </c>
      <c r="B29" s="326" t="str">
        <f>'P-VRIO'!B5</f>
        <v>Promjene u vrijednosti i obujmu imovine (šifre 91511+91512)</v>
      </c>
      <c r="C29" s="327"/>
      <c r="D29" s="327"/>
      <c r="E29" s="327"/>
      <c r="F29" s="328"/>
      <c r="G29" s="159" t="str">
        <f>'P-VRIO'!C5</f>
        <v>9151</v>
      </c>
      <c r="H29" s="174">
        <f>'P-VRIO'!D5</f>
        <v>117471597.95999999</v>
      </c>
      <c r="I29" s="175">
        <f>'P-VRIO'!E5</f>
        <v>16018827.460000001</v>
      </c>
      <c r="J29" s="4"/>
      <c r="K29" s="4"/>
      <c r="L29" s="4"/>
      <c r="M29" s="4"/>
      <c r="N29" s="4"/>
      <c r="O29" s="4"/>
      <c r="P29" s="4"/>
      <c r="Q29" s="4"/>
      <c r="R29" s="4"/>
      <c r="S29" s="4"/>
      <c r="T29" s="4"/>
      <c r="U29" s="4"/>
      <c r="V29" s="4"/>
      <c r="W29" s="4"/>
      <c r="X29" s="4"/>
    </row>
    <row r="30" spans="1:24" ht="12.75" customHeight="1" x14ac:dyDescent="0.2">
      <c r="A30" s="336"/>
      <c r="B30" s="329" t="str">
        <f>'P-VRIO'!B22</f>
        <v>Promjene u obujmu imovine (šifre P016+P023)</v>
      </c>
      <c r="C30" s="321"/>
      <c r="D30" s="321"/>
      <c r="E30" s="321"/>
      <c r="F30" s="322"/>
      <c r="G30" s="160" t="str">
        <f>'P-VRIO'!C22</f>
        <v>91512</v>
      </c>
      <c r="H30" s="176">
        <f>'P-VRIO'!D22</f>
        <v>117471597.95999999</v>
      </c>
      <c r="I30" s="177">
        <f>'P-VRIO'!E22</f>
        <v>15978990.140000001</v>
      </c>
      <c r="J30" s="4"/>
      <c r="K30" s="4"/>
      <c r="L30" s="4"/>
      <c r="M30" s="4"/>
      <c r="N30" s="4"/>
      <c r="O30" s="4"/>
      <c r="P30" s="4"/>
      <c r="Q30" s="4"/>
      <c r="R30" s="4"/>
      <c r="S30" s="4"/>
      <c r="T30" s="4"/>
      <c r="U30" s="4"/>
      <c r="V30" s="4"/>
      <c r="W30" s="4"/>
      <c r="X30" s="4"/>
    </row>
    <row r="31" spans="1:24" ht="12.75" customHeight="1" x14ac:dyDescent="0.2">
      <c r="A31" s="336"/>
      <c r="B31" s="329" t="str">
        <f>'P-VRIO'!B38</f>
        <v>Promjene u vrijednosti (revalorizacija) i obujmu obveza (šifre 91521+91522)</v>
      </c>
      <c r="C31" s="321"/>
      <c r="D31" s="321"/>
      <c r="E31" s="321"/>
      <c r="F31" s="322"/>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7"/>
      <c r="B32" s="330" t="str">
        <f>'P-VRIO'!B44</f>
        <v>Promjene u obujmu obveza (šifre P035 do P038)</v>
      </c>
      <c r="C32" s="324"/>
      <c r="D32" s="324"/>
      <c r="E32" s="324"/>
      <c r="F32" s="325"/>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5" t="s">
        <v>37</v>
      </c>
      <c r="B33" s="331" t="str">
        <f>OBVEZE!B5</f>
        <v>Stanje obveza 1. siječnja (=stanju obveza iz Izvještaja o obvezama na 31. prosinca prethodne godine)</v>
      </c>
      <c r="C33" s="327"/>
      <c r="D33" s="327"/>
      <c r="E33" s="327"/>
      <c r="F33" s="328"/>
      <c r="G33" s="159" t="str">
        <f>OBVEZE!C5</f>
        <v>V001</v>
      </c>
      <c r="H33" s="182" t="s">
        <v>46</v>
      </c>
      <c r="I33" s="183">
        <f>OBVEZE!D5</f>
        <v>52900841.840000004</v>
      </c>
      <c r="J33" s="4"/>
      <c r="K33" s="4"/>
      <c r="L33" s="4"/>
      <c r="M33" s="4"/>
      <c r="N33" s="4"/>
      <c r="O33" s="4"/>
      <c r="P33" s="4"/>
      <c r="Q33" s="4"/>
      <c r="R33" s="4"/>
      <c r="S33" s="4"/>
      <c r="T33" s="4"/>
      <c r="U33" s="4"/>
      <c r="V33" s="4"/>
      <c r="W33" s="4"/>
      <c r="X33" s="4"/>
    </row>
    <row r="34" spans="1:24" ht="12.75" customHeight="1" x14ac:dyDescent="0.2">
      <c r="A34" s="336"/>
      <c r="B34" s="320" t="str">
        <f>OBVEZE!B42</f>
        <v>Stanje obveza na kraju izvještajnog razdoblja (šifre V001+V002-V004) i (šifre V007+V009)</v>
      </c>
      <c r="C34" s="321"/>
      <c r="D34" s="321"/>
      <c r="E34" s="321"/>
      <c r="F34" s="322"/>
      <c r="G34" s="160" t="str">
        <f>OBVEZE!C42</f>
        <v>V006</v>
      </c>
      <c r="H34" s="176" t="s">
        <v>46</v>
      </c>
      <c r="I34" s="177">
        <f>OBVEZE!D42</f>
        <v>64059029.380000114</v>
      </c>
      <c r="J34" s="4"/>
      <c r="K34" s="4"/>
      <c r="L34" s="4"/>
      <c r="M34" s="4"/>
      <c r="N34" s="4"/>
      <c r="O34" s="4"/>
      <c r="P34" s="4"/>
      <c r="Q34" s="4"/>
      <c r="R34" s="4"/>
      <c r="S34" s="4"/>
      <c r="T34" s="4"/>
      <c r="U34" s="4"/>
      <c r="V34" s="4"/>
      <c r="W34" s="4"/>
      <c r="X34" s="4"/>
    </row>
    <row r="35" spans="1:24" ht="12.75" customHeight="1" x14ac:dyDescent="0.2">
      <c r="A35" s="336"/>
      <c r="B35" s="320" t="str">
        <f>OBVEZE!B43</f>
        <v>Stanje dospjelih obveza na kraju izvještajnog razdoblja (šifre V008+D23+D24 + 'D dio 25,26')</v>
      </c>
      <c r="C35" s="321"/>
      <c r="D35" s="321"/>
      <c r="E35" s="321"/>
      <c r="F35" s="322"/>
      <c r="G35" s="160" t="str">
        <f>OBVEZE!C43</f>
        <v>V007</v>
      </c>
      <c r="H35" s="176" t="s">
        <v>46</v>
      </c>
      <c r="I35" s="177">
        <f>OBVEZE!D43</f>
        <v>500520.5</v>
      </c>
      <c r="J35" s="4"/>
      <c r="K35" s="4"/>
      <c r="L35" s="4"/>
      <c r="M35" s="4"/>
      <c r="N35" s="4"/>
      <c r="O35" s="4"/>
      <c r="P35" s="4"/>
      <c r="Q35" s="4"/>
      <c r="R35" s="4"/>
      <c r="S35" s="4"/>
      <c r="T35" s="4"/>
      <c r="U35" s="4"/>
      <c r="V35" s="4"/>
      <c r="W35" s="4"/>
      <c r="X35" s="4"/>
    </row>
    <row r="36" spans="1:24" ht="12.75" customHeight="1" x14ac:dyDescent="0.2">
      <c r="A36" s="337"/>
      <c r="B36" s="323" t="str">
        <f>OBVEZE!B101</f>
        <v>Stanje nedospjelih obveza na kraju izvještajnog razdoblja (šifre V010 + ND23 + ND24 + 'ND dio 25,26')</v>
      </c>
      <c r="C36" s="324"/>
      <c r="D36" s="324"/>
      <c r="E36" s="324"/>
      <c r="F36" s="325"/>
      <c r="G36" s="161" t="str">
        <f>OBVEZE!C101</f>
        <v>V009</v>
      </c>
      <c r="H36" s="180" t="s">
        <v>46</v>
      </c>
      <c r="I36" s="181">
        <f>OBVEZE!D101</f>
        <v>63558508.879999995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9" t="s">
        <v>47</v>
      </c>
      <c r="I39" s="319"/>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200" priority="1" operator="notEqual">
      <formula>"Nema"</formula>
    </cfRule>
  </conditionalFormatting>
  <conditionalFormatting sqref="H7:H11">
    <cfRule type="cellIs" dxfId="199"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71" zoomScale="110" zoomScaleNormal="110" workbookViewId="0">
      <selection activeCell="E954" sqref="E95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7" t="s">
        <v>48</v>
      </c>
      <c r="B2" s="358"/>
      <c r="C2" s="358"/>
      <c r="D2" s="358"/>
      <c r="E2" s="358"/>
      <c r="F2" s="358"/>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9" t="s">
        <v>54</v>
      </c>
      <c r="B5" s="360"/>
      <c r="C5" s="216"/>
      <c r="D5" s="74"/>
      <c r="E5" s="74"/>
      <c r="F5" s="61"/>
    </row>
    <row r="6" spans="1:25" ht="12.75" customHeight="1" x14ac:dyDescent="0.2">
      <c r="A6" s="55">
        <v>6</v>
      </c>
      <c r="B6" s="87" t="s">
        <v>55</v>
      </c>
      <c r="C6" s="52" t="s">
        <v>56</v>
      </c>
      <c r="D6" s="53">
        <f>D7+D44+D50+D82+D106+D124+D133+D139</f>
        <v>388930739</v>
      </c>
      <c r="E6" s="53">
        <f>E7+E44+E50+E82+E106+E124+E133+E139</f>
        <v>429372041.19999999</v>
      </c>
      <c r="F6" s="54">
        <f t="shared" ref="F6:F131" si="0">IF(D6&lt;&gt;0,IF(E6/D6&gt;=100,"&gt;&gt;100",E6/D6*100),"-")</f>
        <v>110.39807301011504</v>
      </c>
    </row>
    <row r="7" spans="1:25" ht="12.75" customHeight="1" x14ac:dyDescent="0.2">
      <c r="A7" s="55">
        <v>61</v>
      </c>
      <c r="B7" s="307" t="s">
        <v>57</v>
      </c>
      <c r="C7" s="52" t="s">
        <v>58</v>
      </c>
      <c r="D7" s="53">
        <f t="shared" ref="D7:E7" si="1">D8+D17+D23+D29+D37+D40</f>
        <v>235171779</v>
      </c>
      <c r="E7" s="53">
        <f t="shared" si="1"/>
        <v>288979238.46000004</v>
      </c>
      <c r="F7" s="54">
        <f t="shared" si="0"/>
        <v>122.88006651512384</v>
      </c>
    </row>
    <row r="8" spans="1:25" ht="12.75" customHeight="1" x14ac:dyDescent="0.2">
      <c r="A8" s="55">
        <v>611</v>
      </c>
      <c r="B8" s="87" t="s">
        <v>59</v>
      </c>
      <c r="C8" s="52" t="s">
        <v>60</v>
      </c>
      <c r="D8" s="53">
        <f t="shared" ref="D8:E8" si="2">SUM(D9:D14)-D15-D16</f>
        <v>212506800</v>
      </c>
      <c r="E8" s="53">
        <f t="shared" si="2"/>
        <v>265381668.05000001</v>
      </c>
      <c r="F8" s="54">
        <f t="shared" si="0"/>
        <v>124.88149463923037</v>
      </c>
    </row>
    <row r="9" spans="1:25" ht="12.75" customHeight="1" x14ac:dyDescent="0.2">
      <c r="A9" s="55">
        <v>6111</v>
      </c>
      <c r="B9" s="87" t="s">
        <v>61</v>
      </c>
      <c r="C9" s="52" t="s">
        <v>62</v>
      </c>
      <c r="D9" s="312">
        <v>170019149</v>
      </c>
      <c r="E9" s="244">
        <v>210572175.87</v>
      </c>
      <c r="F9" s="54">
        <f t="shared" si="0"/>
        <v>123.8520349669554</v>
      </c>
    </row>
    <row r="10" spans="1:25" ht="12.75" customHeight="1" x14ac:dyDescent="0.2">
      <c r="A10" s="55">
        <v>6112</v>
      </c>
      <c r="B10" s="87" t="s">
        <v>63</v>
      </c>
      <c r="C10" s="52" t="s">
        <v>64</v>
      </c>
      <c r="D10" s="312">
        <v>20421869</v>
      </c>
      <c r="E10" s="244">
        <v>23564305.449999999</v>
      </c>
      <c r="F10" s="54">
        <f t="shared" si="0"/>
        <v>115.38760458212714</v>
      </c>
    </row>
    <row r="11" spans="1:25" ht="12.75" customHeight="1" x14ac:dyDescent="0.2">
      <c r="A11" s="55">
        <v>6113</v>
      </c>
      <c r="B11" s="87" t="s">
        <v>65</v>
      </c>
      <c r="C11" s="52" t="s">
        <v>66</v>
      </c>
      <c r="D11" s="312">
        <v>15209292</v>
      </c>
      <c r="E11" s="244">
        <v>17297254.66</v>
      </c>
      <c r="F11" s="54">
        <f t="shared" si="0"/>
        <v>113.72820417939245</v>
      </c>
    </row>
    <row r="12" spans="1:25" ht="12.75" customHeight="1" x14ac:dyDescent="0.2">
      <c r="A12" s="55">
        <v>6114</v>
      </c>
      <c r="B12" s="87" t="s">
        <v>67</v>
      </c>
      <c r="C12" s="52" t="s">
        <v>68</v>
      </c>
      <c r="D12" s="312">
        <v>23133193</v>
      </c>
      <c r="E12" s="244">
        <v>27516461.850000001</v>
      </c>
      <c r="F12" s="54">
        <f t="shared" si="0"/>
        <v>118.9479629984499</v>
      </c>
    </row>
    <row r="13" spans="1:25" ht="12.75" customHeight="1" x14ac:dyDescent="0.2">
      <c r="A13" s="55">
        <v>6115</v>
      </c>
      <c r="B13" s="87" t="s">
        <v>69</v>
      </c>
      <c r="C13" s="52" t="s">
        <v>70</v>
      </c>
      <c r="D13" s="312">
        <v>8834883</v>
      </c>
      <c r="E13" s="244">
        <v>8710063.3000000007</v>
      </c>
      <c r="F13" s="54">
        <f t="shared" si="0"/>
        <v>98.587194646493913</v>
      </c>
    </row>
    <row r="14" spans="1:25" ht="12.75" customHeight="1" x14ac:dyDescent="0.2">
      <c r="A14" s="55">
        <v>6116</v>
      </c>
      <c r="B14" s="87" t="s">
        <v>71</v>
      </c>
      <c r="C14" s="52" t="s">
        <v>72</v>
      </c>
      <c r="D14" s="312">
        <v>771975</v>
      </c>
      <c r="E14" s="244">
        <v>1116818.1599999999</v>
      </c>
      <c r="F14" s="54">
        <f t="shared" si="0"/>
        <v>144.67024968425142</v>
      </c>
    </row>
    <row r="15" spans="1:25" ht="12.75" customHeight="1" x14ac:dyDescent="0.2">
      <c r="A15" s="55">
        <v>6117</v>
      </c>
      <c r="B15" s="87" t="s">
        <v>73</v>
      </c>
      <c r="C15" s="52" t="s">
        <v>74</v>
      </c>
      <c r="D15" s="312">
        <v>25883561</v>
      </c>
      <c r="E15" s="244">
        <v>23395411.239999998</v>
      </c>
      <c r="F15" s="54">
        <f t="shared" si="0"/>
        <v>90.387142789201221</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937432</v>
      </c>
      <c r="E23" s="53">
        <f t="shared" si="4"/>
        <v>1045146.71</v>
      </c>
      <c r="F23" s="54">
        <f t="shared" si="0"/>
        <v>111.49040250386162</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312">
        <v>937432</v>
      </c>
      <c r="E25" s="244">
        <v>1045146.71</v>
      </c>
      <c r="F25" s="54">
        <f t="shared" si="0"/>
        <v>111.49040250386162</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21727547</v>
      </c>
      <c r="E29" s="53">
        <f t="shared" si="5"/>
        <v>22552423.699999999</v>
      </c>
      <c r="F29" s="54">
        <f t="shared" si="0"/>
        <v>103.79645571587074</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312">
        <v>21681747</v>
      </c>
      <c r="E33" s="244">
        <v>22445323.699999999</v>
      </c>
      <c r="F33" s="54">
        <f t="shared" si="0"/>
        <v>103.52174896238758</v>
      </c>
    </row>
    <row r="34" spans="1:6" ht="12.75" customHeight="1" x14ac:dyDescent="0.2">
      <c r="A34" s="55">
        <v>6146</v>
      </c>
      <c r="B34" s="87" t="s">
        <v>111</v>
      </c>
      <c r="C34" s="52" t="s">
        <v>112</v>
      </c>
      <c r="D34" s="312"/>
      <c r="E34" s="244"/>
      <c r="F34" s="54" t="str">
        <f t="shared" si="0"/>
        <v>-</v>
      </c>
    </row>
    <row r="35" spans="1:6" ht="12.75" customHeight="1" x14ac:dyDescent="0.2">
      <c r="A35" s="55">
        <v>6147</v>
      </c>
      <c r="B35" s="87" t="s">
        <v>113</v>
      </c>
      <c r="C35" s="52" t="s">
        <v>114</v>
      </c>
      <c r="D35" s="312">
        <v>45800</v>
      </c>
      <c r="E35" s="244">
        <v>107100</v>
      </c>
      <c r="F35" s="54">
        <f t="shared" si="0"/>
        <v>233.84279475982535</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130079214</v>
      </c>
      <c r="E50" s="53">
        <f>E51+E54+E59+E62+E65+E68+E71+E74+E77</f>
        <v>113104807.94</v>
      </c>
      <c r="F50" s="54">
        <f t="shared" si="0"/>
        <v>86.950715999867583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10145522</v>
      </c>
      <c r="E54" s="53">
        <f t="shared" si="11"/>
        <v>14251883.619999999</v>
      </c>
      <c r="F54" s="54">
        <f t="shared" si="0"/>
        <v>140.47462141425547</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312">
        <v>10104652</v>
      </c>
      <c r="E57" s="244">
        <v>14251883.619999999</v>
      </c>
      <c r="F57" s="54">
        <f t="shared" si="0"/>
        <v>141.04279514029773</v>
      </c>
    </row>
    <row r="58" spans="1:6" ht="12.75" customHeight="1" x14ac:dyDescent="0.2">
      <c r="A58" s="55">
        <v>6324</v>
      </c>
      <c r="B58" s="88" t="s">
        <v>159</v>
      </c>
      <c r="C58" s="52" t="s">
        <v>160</v>
      </c>
      <c r="D58" s="312">
        <v>40870</v>
      </c>
      <c r="E58" s="244"/>
      <c r="F58" s="54">
        <f t="shared" si="0"/>
        <v>0</v>
      </c>
    </row>
    <row r="59" spans="1:6" ht="24" x14ac:dyDescent="0.2">
      <c r="A59" s="55">
        <v>633</v>
      </c>
      <c r="B59" s="88" t="s">
        <v>161</v>
      </c>
      <c r="C59" s="52" t="s">
        <v>162</v>
      </c>
      <c r="D59" s="53">
        <f t="shared" ref="D59:E59" si="12">SUM(D60:D61)</f>
        <v>39662717</v>
      </c>
      <c r="E59" s="53">
        <f t="shared" si="12"/>
        <v>39951480.330000006</v>
      </c>
      <c r="F59" s="54">
        <f t="shared" si="0"/>
        <v>100.72804727421978</v>
      </c>
    </row>
    <row r="60" spans="1:6" ht="24" x14ac:dyDescent="0.2">
      <c r="A60" s="55">
        <v>6331</v>
      </c>
      <c r="B60" s="88" t="s">
        <v>163</v>
      </c>
      <c r="C60" s="52" t="s">
        <v>164</v>
      </c>
      <c r="D60" s="312">
        <v>38001098</v>
      </c>
      <c r="E60" s="244">
        <v>36379694.200000003</v>
      </c>
      <c r="F60" s="54">
        <f t="shared" si="0"/>
        <v>95.733271180743259</v>
      </c>
    </row>
    <row r="61" spans="1:6" ht="24" x14ac:dyDescent="0.2">
      <c r="A61" s="55">
        <v>6332</v>
      </c>
      <c r="B61" s="88" t="s">
        <v>165</v>
      </c>
      <c r="C61" s="52" t="s">
        <v>166</v>
      </c>
      <c r="D61" s="312">
        <v>1661619</v>
      </c>
      <c r="E61" s="244">
        <v>3571786.13</v>
      </c>
      <c r="F61" s="54">
        <f t="shared" si="0"/>
        <v>214.9581901747633</v>
      </c>
    </row>
    <row r="62" spans="1:6" ht="12.75" customHeight="1" x14ac:dyDescent="0.2">
      <c r="A62" s="55">
        <v>634</v>
      </c>
      <c r="B62" s="87" t="s">
        <v>167</v>
      </c>
      <c r="C62" s="52" t="s">
        <v>168</v>
      </c>
      <c r="D62" s="53">
        <f t="shared" ref="D62:E62" si="13">SUM(D63:D64)</f>
        <v>14813</v>
      </c>
      <c r="E62" s="53">
        <f t="shared" si="13"/>
        <v>0</v>
      </c>
      <c r="F62" s="54">
        <f t="shared" si="0"/>
        <v>0</v>
      </c>
    </row>
    <row r="63" spans="1:6" ht="12.75" customHeight="1" x14ac:dyDescent="0.2">
      <c r="A63" s="55">
        <v>6341</v>
      </c>
      <c r="B63" s="87" t="s">
        <v>169</v>
      </c>
      <c r="C63" s="52" t="s">
        <v>170</v>
      </c>
      <c r="D63" s="312">
        <v>14813</v>
      </c>
      <c r="E63" s="244"/>
      <c r="F63" s="54">
        <f t="shared" si="0"/>
        <v>0</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66131750</v>
      </c>
      <c r="E65" s="53">
        <f t="shared" si="14"/>
        <v>55150975.299999997</v>
      </c>
      <c r="F65" s="54">
        <f t="shared" si="0"/>
        <v>83.395608463408266</v>
      </c>
    </row>
    <row r="66" spans="1:6" ht="12.75" customHeight="1" x14ac:dyDescent="0.2">
      <c r="A66" s="55">
        <v>6351</v>
      </c>
      <c r="B66" s="87" t="s">
        <v>175</v>
      </c>
      <c r="C66" s="52" t="s">
        <v>176</v>
      </c>
      <c r="D66" s="312">
        <v>39289315</v>
      </c>
      <c r="E66" s="244">
        <v>30498970.559999999</v>
      </c>
      <c r="F66" s="54">
        <f t="shared" si="0"/>
        <v>77.626628410294245</v>
      </c>
    </row>
    <row r="67" spans="1:6" ht="12.75" customHeight="1" x14ac:dyDescent="0.2">
      <c r="A67" s="55">
        <v>6352</v>
      </c>
      <c r="B67" s="87" t="s">
        <v>177</v>
      </c>
      <c r="C67" s="52" t="s">
        <v>178</v>
      </c>
      <c r="D67" s="312">
        <v>26842435</v>
      </c>
      <c r="E67" s="244">
        <v>24652004.739999998</v>
      </c>
      <c r="F67" s="54">
        <f t="shared" si="0"/>
        <v>91.839673785183777</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14022490</v>
      </c>
      <c r="E74" s="53">
        <f t="shared" si="17"/>
        <v>3358703.89</v>
      </c>
      <c r="F74" s="54">
        <f t="shared" si="0"/>
        <v>23.952264469434461</v>
      </c>
    </row>
    <row r="75" spans="1:6" ht="12.75" customHeight="1" x14ac:dyDescent="0.2">
      <c r="A75" s="55" t="s">
        <v>193</v>
      </c>
      <c r="B75" s="87" t="s">
        <v>194</v>
      </c>
      <c r="C75" s="52" t="s">
        <v>193</v>
      </c>
      <c r="D75" s="312">
        <v>4670190</v>
      </c>
      <c r="E75" s="244">
        <v>3358703.89</v>
      </c>
      <c r="F75" s="54">
        <f t="shared" si="0"/>
        <v>71.917928178510934</v>
      </c>
    </row>
    <row r="76" spans="1:6" ht="12.75" customHeight="1" x14ac:dyDescent="0.2">
      <c r="A76" s="55" t="s">
        <v>195</v>
      </c>
      <c r="B76" s="87" t="s">
        <v>196</v>
      </c>
      <c r="C76" s="52" t="s">
        <v>195</v>
      </c>
      <c r="D76" s="312">
        <v>9352300</v>
      </c>
      <c r="E76" s="244"/>
      <c r="F76" s="54">
        <f t="shared" si="0"/>
        <v>0</v>
      </c>
    </row>
    <row r="77" spans="1:6" ht="24" x14ac:dyDescent="0.2">
      <c r="A77" s="55" t="s">
        <v>197</v>
      </c>
      <c r="B77" s="87" t="s">
        <v>198</v>
      </c>
      <c r="C77" s="52" t="s">
        <v>197</v>
      </c>
      <c r="D77" s="53">
        <f t="shared" ref="D77:E77" si="18">SUM(D78:D81)</f>
        <v>101922</v>
      </c>
      <c r="E77" s="53">
        <f t="shared" si="18"/>
        <v>391764.80000000005</v>
      </c>
      <c r="F77" s="54">
        <f t="shared" si="0"/>
        <v>384.37707266340931</v>
      </c>
    </row>
    <row r="78" spans="1:6" ht="12.75" customHeight="1" x14ac:dyDescent="0.2">
      <c r="A78" s="55">
        <v>6391</v>
      </c>
      <c r="B78" s="87" t="s">
        <v>199</v>
      </c>
      <c r="C78" s="52" t="s">
        <v>200</v>
      </c>
      <c r="D78" s="312">
        <v>13441</v>
      </c>
      <c r="E78" s="244">
        <v>58764.72</v>
      </c>
      <c r="F78" s="54">
        <f t="shared" si="0"/>
        <v>437.20496986831341</v>
      </c>
    </row>
    <row r="79" spans="1:6" ht="12.75" customHeight="1" x14ac:dyDescent="0.2">
      <c r="A79" s="55">
        <v>6392</v>
      </c>
      <c r="B79" s="87" t="s">
        <v>201</v>
      </c>
      <c r="C79" s="52" t="s">
        <v>202</v>
      </c>
      <c r="D79" s="312"/>
      <c r="E79" s="244"/>
      <c r="F79" s="54" t="str">
        <f t="shared" si="0"/>
        <v>-</v>
      </c>
    </row>
    <row r="80" spans="1:6" ht="24" x14ac:dyDescent="0.2">
      <c r="A80" s="55">
        <v>6393</v>
      </c>
      <c r="B80" s="87" t="s">
        <v>203</v>
      </c>
      <c r="C80" s="52" t="s">
        <v>204</v>
      </c>
      <c r="D80" s="312">
        <v>88481</v>
      </c>
      <c r="E80" s="244">
        <v>333000.08</v>
      </c>
      <c r="F80" s="54">
        <f t="shared" si="0"/>
        <v>376.35207558684914</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17487581</v>
      </c>
      <c r="E82" s="53">
        <f t="shared" si="19"/>
        <v>20996280.200000003</v>
      </c>
      <c r="F82" s="54">
        <f t="shared" si="0"/>
        <v>120.06394823846706</v>
      </c>
    </row>
    <row r="83" spans="1:6" ht="12.75" customHeight="1" x14ac:dyDescent="0.2">
      <c r="A83" s="55">
        <v>641</v>
      </c>
      <c r="B83" s="87" t="s">
        <v>209</v>
      </c>
      <c r="C83" s="52" t="s">
        <v>210</v>
      </c>
      <c r="D83" s="53">
        <f t="shared" ref="D83:E83" si="20">SUM(D84:D90)</f>
        <v>1910739</v>
      </c>
      <c r="E83" s="53">
        <f t="shared" si="20"/>
        <v>1970039.77</v>
      </c>
      <c r="F83" s="54">
        <f t="shared" si="0"/>
        <v>103.10355155780042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312">
        <v>44030</v>
      </c>
      <c r="E85" s="244">
        <v>60463.21</v>
      </c>
      <c r="F85" s="54">
        <f t="shared" si="0"/>
        <v>137.32275721099251</v>
      </c>
    </row>
    <row r="86" spans="1:6" ht="12.75" customHeight="1" x14ac:dyDescent="0.2">
      <c r="A86" s="55">
        <v>6414</v>
      </c>
      <c r="B86" s="87" t="s">
        <v>215</v>
      </c>
      <c r="C86" s="52" t="s">
        <v>216</v>
      </c>
      <c r="D86" s="312"/>
      <c r="E86" s="244"/>
      <c r="F86" s="54" t="str">
        <f t="shared" si="0"/>
        <v>-</v>
      </c>
    </row>
    <row r="87" spans="1:6" ht="12.75" customHeight="1" x14ac:dyDescent="0.2">
      <c r="A87" s="55">
        <v>6415</v>
      </c>
      <c r="B87" s="87" t="s">
        <v>217</v>
      </c>
      <c r="C87" s="52" t="s">
        <v>218</v>
      </c>
      <c r="D87" s="312">
        <v>22009</v>
      </c>
      <c r="E87" s="244">
        <v>4576.5600000000004</v>
      </c>
      <c r="F87" s="54">
        <f t="shared" si="0"/>
        <v>20.794038802308147</v>
      </c>
    </row>
    <row r="88" spans="1:6" ht="12.75" customHeight="1" x14ac:dyDescent="0.2">
      <c r="A88" s="55">
        <v>6416</v>
      </c>
      <c r="B88" s="87" t="s">
        <v>219</v>
      </c>
      <c r="C88" s="52" t="s">
        <v>220</v>
      </c>
      <c r="D88" s="312"/>
      <c r="E88" s="244"/>
      <c r="F88" s="54" t="str">
        <f t="shared" si="0"/>
        <v>-</v>
      </c>
    </row>
    <row r="89" spans="1:6" ht="24" x14ac:dyDescent="0.2">
      <c r="A89" s="55">
        <v>6417</v>
      </c>
      <c r="B89" s="87" t="s">
        <v>221</v>
      </c>
      <c r="C89" s="52" t="s">
        <v>222</v>
      </c>
      <c r="D89" s="312">
        <v>1844700</v>
      </c>
      <c r="E89" s="244">
        <v>1905000</v>
      </c>
      <c r="F89" s="54">
        <f t="shared" si="0"/>
        <v>103.26882419905677</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15576842</v>
      </c>
      <c r="E91" s="53">
        <f t="shared" si="21"/>
        <v>19026240.430000003</v>
      </c>
      <c r="F91" s="54">
        <f t="shared" si="0"/>
        <v>122.14440147752671</v>
      </c>
    </row>
    <row r="92" spans="1:6" ht="12.75" customHeight="1" x14ac:dyDescent="0.2">
      <c r="A92" s="55">
        <v>6421</v>
      </c>
      <c r="B92" s="87" t="s">
        <v>227</v>
      </c>
      <c r="C92" s="52" t="s">
        <v>228</v>
      </c>
      <c r="D92" s="312">
        <v>13964425</v>
      </c>
      <c r="E92" s="244">
        <v>17454582.710000001</v>
      </c>
      <c r="F92" s="54">
        <f t="shared" si="0"/>
        <v>124.993207453941</v>
      </c>
    </row>
    <row r="93" spans="1:6" ht="12.75" customHeight="1" x14ac:dyDescent="0.2">
      <c r="A93" s="55">
        <v>6422</v>
      </c>
      <c r="B93" s="87" t="s">
        <v>229</v>
      </c>
      <c r="C93" s="52" t="s">
        <v>230</v>
      </c>
      <c r="D93" s="312">
        <v>100676</v>
      </c>
      <c r="E93" s="244">
        <v>94681.34</v>
      </c>
      <c r="F93" s="54">
        <f t="shared" si="0"/>
        <v>94.045591799435812</v>
      </c>
    </row>
    <row r="94" spans="1:6" ht="12.75" customHeight="1" x14ac:dyDescent="0.2">
      <c r="A94" s="55">
        <v>6423</v>
      </c>
      <c r="B94" s="87" t="s">
        <v>231</v>
      </c>
      <c r="C94" s="52" t="s">
        <v>232</v>
      </c>
      <c r="D94" s="312">
        <v>546845</v>
      </c>
      <c r="E94" s="244">
        <v>616449.42000000004</v>
      </c>
      <c r="F94" s="54">
        <f t="shared" si="0"/>
        <v>112.72836361308964</v>
      </c>
    </row>
    <row r="95" spans="1:6" ht="12.75" customHeight="1" x14ac:dyDescent="0.2">
      <c r="A95" s="55">
        <v>6424</v>
      </c>
      <c r="B95" s="87" t="s">
        <v>233</v>
      </c>
      <c r="C95" s="52" t="s">
        <v>234</v>
      </c>
      <c r="D95" s="312"/>
      <c r="E95" s="244"/>
      <c r="F95" s="54" t="str">
        <f t="shared" si="0"/>
        <v>-</v>
      </c>
    </row>
    <row r="96" spans="1:6" ht="12.75" customHeight="1" x14ac:dyDescent="0.2">
      <c r="A96" s="55" t="s">
        <v>235</v>
      </c>
      <c r="B96" s="87" t="s">
        <v>236</v>
      </c>
      <c r="C96" s="52" t="s">
        <v>235</v>
      </c>
      <c r="D96" s="312"/>
      <c r="E96" s="244">
        <v>70</v>
      </c>
      <c r="F96" s="54" t="str">
        <f t="shared" si="0"/>
        <v>-</v>
      </c>
    </row>
    <row r="97" spans="1:6" ht="12.75" customHeight="1" x14ac:dyDescent="0.2">
      <c r="A97" s="55">
        <v>6429</v>
      </c>
      <c r="B97" s="87" t="s">
        <v>237</v>
      </c>
      <c r="C97" s="52" t="s">
        <v>238</v>
      </c>
      <c r="D97" s="312">
        <v>964896</v>
      </c>
      <c r="E97" s="244">
        <v>860456.95999999996</v>
      </c>
      <c r="F97" s="54">
        <f t="shared" si="0"/>
        <v>89.176135044605843</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5127952</v>
      </c>
      <c r="E106" s="53">
        <f t="shared" si="23"/>
        <v>5089748.57</v>
      </c>
      <c r="F106" s="54">
        <f t="shared" si="0"/>
        <v>99.254996341619432</v>
      </c>
    </row>
    <row r="107" spans="1:6" ht="12.75" customHeight="1" x14ac:dyDescent="0.2">
      <c r="A107" s="55">
        <v>651</v>
      </c>
      <c r="B107" s="87" t="s">
        <v>257</v>
      </c>
      <c r="C107" s="52" t="s">
        <v>258</v>
      </c>
      <c r="D107" s="53">
        <f t="shared" ref="D107:E107" si="24">SUM(D108:D111)</f>
        <v>4192549</v>
      </c>
      <c r="E107" s="53">
        <f t="shared" si="24"/>
        <v>4386312.3800000008</v>
      </c>
      <c r="F107" s="54">
        <f t="shared" si="0"/>
        <v>104.62161277065579</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312">
        <v>2795276</v>
      </c>
      <c r="E109" s="244">
        <v>3078733.66</v>
      </c>
      <c r="F109" s="54">
        <f t="shared" si="0"/>
        <v>110.14059649208166</v>
      </c>
    </row>
    <row r="110" spans="1:6" ht="12.75" customHeight="1" x14ac:dyDescent="0.2">
      <c r="A110" s="55">
        <v>6513</v>
      </c>
      <c r="B110" s="87" t="s">
        <v>263</v>
      </c>
      <c r="C110" s="52" t="s">
        <v>264</v>
      </c>
      <c r="D110" s="312">
        <v>1397273</v>
      </c>
      <c r="E110" s="244">
        <v>906880.53</v>
      </c>
      <c r="F110" s="54">
        <f t="shared" si="0"/>
        <v>64.903603662276453</v>
      </c>
    </row>
    <row r="111" spans="1:6" ht="12.75" customHeight="1" x14ac:dyDescent="0.2">
      <c r="A111" s="55">
        <v>6514</v>
      </c>
      <c r="B111" s="87" t="s">
        <v>265</v>
      </c>
      <c r="C111" s="52" t="s">
        <v>266</v>
      </c>
      <c r="D111" s="244"/>
      <c r="E111" s="244">
        <v>400698.19</v>
      </c>
      <c r="F111" s="54" t="str">
        <f t="shared" si="0"/>
        <v>-</v>
      </c>
    </row>
    <row r="112" spans="1:6" ht="12.75" customHeight="1" x14ac:dyDescent="0.2">
      <c r="A112" s="55">
        <v>652</v>
      </c>
      <c r="B112" s="87" t="s">
        <v>267</v>
      </c>
      <c r="C112" s="52" t="s">
        <v>268</v>
      </c>
      <c r="D112" s="53">
        <f t="shared" ref="D112:E112" si="25">SUM(D113:D119)</f>
        <v>935403</v>
      </c>
      <c r="E112" s="53">
        <f t="shared" si="25"/>
        <v>703436.19</v>
      </c>
      <c r="F112" s="54">
        <f t="shared" si="0"/>
        <v>75.201404100692429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312">
        <v>935403</v>
      </c>
      <c r="E117" s="244">
        <v>703436.19</v>
      </c>
      <c r="F117" s="54">
        <f t="shared" si="0"/>
        <v>75.201404100692429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1014592</v>
      </c>
      <c r="E124" s="53">
        <f t="shared" si="27"/>
        <v>1173344.5</v>
      </c>
      <c r="F124" s="54">
        <f t="shared" si="0"/>
        <v>115.6469299974768</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1014592</v>
      </c>
      <c r="E128" s="53">
        <f t="shared" si="29"/>
        <v>1173344.5</v>
      </c>
      <c r="F128" s="54">
        <f t="shared" si="0"/>
        <v>115.6469299974768</v>
      </c>
    </row>
    <row r="129" spans="1:6" ht="12.75" customHeight="1" x14ac:dyDescent="0.2">
      <c r="A129" s="55">
        <v>6631</v>
      </c>
      <c r="B129" s="88" t="s">
        <v>301</v>
      </c>
      <c r="C129" s="52" t="s">
        <v>302</v>
      </c>
      <c r="D129" s="312">
        <v>1014592</v>
      </c>
      <c r="E129" s="244">
        <v>1020344.5</v>
      </c>
      <c r="F129" s="54">
        <f t="shared" si="0"/>
        <v>100.56697667633887</v>
      </c>
    </row>
    <row r="130" spans="1:6" ht="12.75" customHeight="1" x14ac:dyDescent="0.2">
      <c r="A130" s="55">
        <v>6632</v>
      </c>
      <c r="B130" s="234" t="s">
        <v>303</v>
      </c>
      <c r="C130" s="52" t="s">
        <v>304</v>
      </c>
      <c r="D130" s="244"/>
      <c r="E130" s="244">
        <v>153000</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49621</v>
      </c>
      <c r="E139" s="53">
        <f t="shared" si="33"/>
        <v>28621.53</v>
      </c>
      <c r="F139" s="54">
        <f t="shared" si="31"/>
        <v>57.680276495838456</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312">
        <v>49621</v>
      </c>
      <c r="E150" s="244">
        <v>28621.53</v>
      </c>
      <c r="F150" s="54">
        <f t="shared" si="31"/>
        <v>57.680276495838456</v>
      </c>
    </row>
    <row r="151" spans="1:6" ht="12.75" customHeight="1" x14ac:dyDescent="0.2">
      <c r="A151" s="55">
        <v>3</v>
      </c>
      <c r="B151" s="87" t="s">
        <v>345</v>
      </c>
      <c r="C151" s="52" t="s">
        <v>53</v>
      </c>
      <c r="D151" s="53">
        <f t="shared" ref="D151:E151" si="35">D152+D163+D196+D215+D224+D252+D263</f>
        <v>371004782</v>
      </c>
      <c r="E151" s="53">
        <f t="shared" si="35"/>
        <v>398962425.75999999</v>
      </c>
      <c r="F151" s="54">
        <f t="shared" si="31"/>
        <v>107.53565590429506</v>
      </c>
    </row>
    <row r="152" spans="1:6" ht="12.75" customHeight="1" x14ac:dyDescent="0.2">
      <c r="A152" s="55">
        <v>31</v>
      </c>
      <c r="B152" s="87" t="s">
        <v>346</v>
      </c>
      <c r="C152" s="52" t="s">
        <v>347</v>
      </c>
      <c r="D152" s="53">
        <f t="shared" ref="D152:E152" si="36">D153+D158+D159</f>
        <v>58429440</v>
      </c>
      <c r="E152" s="53">
        <f t="shared" si="36"/>
        <v>62254005.759999998</v>
      </c>
      <c r="F152" s="54">
        <f t="shared" si="31"/>
        <v>106.54561426568523</v>
      </c>
    </row>
    <row r="153" spans="1:6" ht="12.75" customHeight="1" x14ac:dyDescent="0.2">
      <c r="A153" s="55">
        <v>311</v>
      </c>
      <c r="B153" s="87" t="s">
        <v>348</v>
      </c>
      <c r="C153" s="52" t="s">
        <v>349</v>
      </c>
      <c r="D153" s="53">
        <f t="shared" ref="D153:E153" si="37">SUM(D154:D157)</f>
        <v>48322098</v>
      </c>
      <c r="E153" s="53">
        <f t="shared" si="37"/>
        <v>49057586.009999998</v>
      </c>
      <c r="F153" s="54">
        <f t="shared" si="31"/>
        <v>101.52205314015961</v>
      </c>
    </row>
    <row r="154" spans="1:6" ht="12.75" customHeight="1" x14ac:dyDescent="0.2">
      <c r="A154" s="55">
        <v>3111</v>
      </c>
      <c r="B154" s="87" t="s">
        <v>350</v>
      </c>
      <c r="C154" s="52" t="s">
        <v>351</v>
      </c>
      <c r="D154" s="312">
        <v>48067107</v>
      </c>
      <c r="E154" s="244">
        <v>48806610.460000001</v>
      </c>
      <c r="F154" s="54">
        <f t="shared" si="31"/>
        <v>101.53848131529945</v>
      </c>
    </row>
    <row r="155" spans="1:6" ht="12.75" customHeight="1" x14ac:dyDescent="0.2">
      <c r="A155" s="55">
        <v>3112</v>
      </c>
      <c r="B155" s="87" t="s">
        <v>352</v>
      </c>
      <c r="C155" s="52" t="s">
        <v>353</v>
      </c>
      <c r="D155" s="312"/>
      <c r="E155" s="244"/>
      <c r="F155" s="54" t="str">
        <f t="shared" si="31"/>
        <v>-</v>
      </c>
    </row>
    <row r="156" spans="1:6" ht="12.75" customHeight="1" x14ac:dyDescent="0.2">
      <c r="A156" s="55">
        <v>3113</v>
      </c>
      <c r="B156" s="87" t="s">
        <v>354</v>
      </c>
      <c r="C156" s="52" t="s">
        <v>355</v>
      </c>
      <c r="D156" s="312">
        <v>254991</v>
      </c>
      <c r="E156" s="244">
        <v>250975.55</v>
      </c>
      <c r="F156" s="54">
        <f t="shared" si="31"/>
        <v>98.425258146365948</v>
      </c>
    </row>
    <row r="157" spans="1:6" ht="12.75" customHeight="1" x14ac:dyDescent="0.2">
      <c r="A157" s="55">
        <v>3114</v>
      </c>
      <c r="B157" s="87" t="s">
        <v>356</v>
      </c>
      <c r="C157" s="52" t="s">
        <v>357</v>
      </c>
      <c r="D157" s="312"/>
      <c r="E157" s="244"/>
      <c r="F157" s="54" t="str">
        <f t="shared" si="31"/>
        <v>-</v>
      </c>
    </row>
    <row r="158" spans="1:6" ht="12.75" customHeight="1" x14ac:dyDescent="0.2">
      <c r="A158" s="55">
        <v>312</v>
      </c>
      <c r="B158" s="87" t="s">
        <v>358</v>
      </c>
      <c r="C158" s="52" t="s">
        <v>359</v>
      </c>
      <c r="D158" s="312">
        <v>2432348</v>
      </c>
      <c r="E158" s="244">
        <v>5382085.6200000001</v>
      </c>
      <c r="F158" s="54">
        <f t="shared" si="31"/>
        <v>221.27120050255965</v>
      </c>
    </row>
    <row r="159" spans="1:6" ht="12.75" customHeight="1" x14ac:dyDescent="0.2">
      <c r="A159" s="55">
        <v>313</v>
      </c>
      <c r="B159" s="87" t="s">
        <v>360</v>
      </c>
      <c r="C159" s="52" t="s">
        <v>361</v>
      </c>
      <c r="D159" s="53">
        <f t="shared" ref="D159:E159" si="38">SUM(D160:D162)</f>
        <v>7674994</v>
      </c>
      <c r="E159" s="53">
        <f t="shared" si="38"/>
        <v>7814334.1299999999</v>
      </c>
      <c r="F159" s="54">
        <f t="shared" si="31"/>
        <v>101.81550799909419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312">
        <v>7674994</v>
      </c>
      <c r="E161" s="244">
        <v>7814334.1299999999</v>
      </c>
      <c r="F161" s="54">
        <f t="shared" si="31"/>
        <v>101.81550799909419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49329272</v>
      </c>
      <c r="E163" s="53">
        <f t="shared" si="39"/>
        <v>48550448.459999993</v>
      </c>
      <c r="F163" s="54">
        <f t="shared" si="31"/>
        <v>98.421173659323401</v>
      </c>
    </row>
    <row r="164" spans="1:6" ht="12.75" customHeight="1" x14ac:dyDescent="0.2">
      <c r="A164" s="55">
        <v>321</v>
      </c>
      <c r="B164" s="87" t="s">
        <v>369</v>
      </c>
      <c r="C164" s="52" t="s">
        <v>370</v>
      </c>
      <c r="D164" s="53">
        <f t="shared" ref="D164:E164" si="40">SUM(D165:D168)</f>
        <v>2037307</v>
      </c>
      <c r="E164" s="53">
        <f t="shared" si="40"/>
        <v>2738597.2299999995</v>
      </c>
      <c r="F164" s="54">
        <f t="shared" si="31"/>
        <v>134.42241301875464</v>
      </c>
    </row>
    <row r="165" spans="1:6" ht="12.75" customHeight="1" x14ac:dyDescent="0.2">
      <c r="A165" s="55">
        <v>3211</v>
      </c>
      <c r="B165" s="87" t="s">
        <v>371</v>
      </c>
      <c r="C165" s="52" t="s">
        <v>372</v>
      </c>
      <c r="D165" s="312">
        <v>310167</v>
      </c>
      <c r="E165" s="244">
        <v>560051.22</v>
      </c>
      <c r="F165" s="54">
        <f t="shared" si="31"/>
        <v>180.56441207478551</v>
      </c>
    </row>
    <row r="166" spans="1:6" ht="12.75" customHeight="1" x14ac:dyDescent="0.2">
      <c r="A166" s="55">
        <v>3212</v>
      </c>
      <c r="B166" s="87" t="s">
        <v>373</v>
      </c>
      <c r="C166" s="52" t="s">
        <v>374</v>
      </c>
      <c r="D166" s="312">
        <v>1593437</v>
      </c>
      <c r="E166" s="244">
        <v>1995585.67</v>
      </c>
      <c r="F166" s="54">
        <f t="shared" si="31"/>
        <v>125.23781423426217</v>
      </c>
    </row>
    <row r="167" spans="1:6" ht="12.75" customHeight="1" x14ac:dyDescent="0.2">
      <c r="A167" s="55">
        <v>3213</v>
      </c>
      <c r="B167" s="87" t="s">
        <v>375</v>
      </c>
      <c r="C167" s="52" t="s">
        <v>376</v>
      </c>
      <c r="D167" s="312">
        <v>133703</v>
      </c>
      <c r="E167" s="244">
        <v>182960.34</v>
      </c>
      <c r="F167" s="54">
        <f t="shared" si="31"/>
        <v>136.84086370537685</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3954285</v>
      </c>
      <c r="E169" s="53">
        <f t="shared" si="41"/>
        <v>4083902.71</v>
      </c>
      <c r="F169" s="54">
        <f t="shared" si="31"/>
        <v>103.2779051080031</v>
      </c>
    </row>
    <row r="170" spans="1:6" ht="12.75" customHeight="1" x14ac:dyDescent="0.2">
      <c r="A170" s="55">
        <v>3221</v>
      </c>
      <c r="B170" s="87" t="s">
        <v>381</v>
      </c>
      <c r="C170" s="52" t="s">
        <v>382</v>
      </c>
      <c r="D170" s="312">
        <v>950116</v>
      </c>
      <c r="E170" s="244">
        <v>1042998.41</v>
      </c>
      <c r="F170" s="54">
        <f t="shared" si="31"/>
        <v>109.77590210037511</v>
      </c>
    </row>
    <row r="171" spans="1:6" ht="12.75" customHeight="1" x14ac:dyDescent="0.2">
      <c r="A171" s="55">
        <v>3222</v>
      </c>
      <c r="B171" s="87" t="s">
        <v>383</v>
      </c>
      <c r="C171" s="52" t="s">
        <v>384</v>
      </c>
      <c r="D171" s="312">
        <v>130177</v>
      </c>
      <c r="E171" s="244">
        <v>111108.46</v>
      </c>
      <c r="F171" s="54">
        <f t="shared" si="31"/>
        <v>85.351836345898278</v>
      </c>
    </row>
    <row r="172" spans="1:6" ht="12.75" customHeight="1" x14ac:dyDescent="0.2">
      <c r="A172" s="55">
        <v>3223</v>
      </c>
      <c r="B172" s="87" t="s">
        <v>385</v>
      </c>
      <c r="C172" s="52" t="s">
        <v>386</v>
      </c>
      <c r="D172" s="312">
        <v>1771031</v>
      </c>
      <c r="E172" s="244">
        <v>1962781.97</v>
      </c>
      <c r="F172" s="54">
        <f t="shared" si="31"/>
        <v>110.82708151353646</v>
      </c>
    </row>
    <row r="173" spans="1:6" ht="12.75" customHeight="1" x14ac:dyDescent="0.2">
      <c r="A173" s="55">
        <v>3224</v>
      </c>
      <c r="B173" s="87" t="s">
        <v>387</v>
      </c>
      <c r="C173" s="52" t="s">
        <v>388</v>
      </c>
      <c r="D173" s="312">
        <v>870975</v>
      </c>
      <c r="E173" s="244">
        <v>756123.86</v>
      </c>
      <c r="F173" s="54">
        <f t="shared" si="31"/>
        <v>86.813497517150324</v>
      </c>
    </row>
    <row r="174" spans="1:6" ht="12.75" customHeight="1" x14ac:dyDescent="0.2">
      <c r="A174" s="55">
        <v>3225</v>
      </c>
      <c r="B174" s="87" t="s">
        <v>389</v>
      </c>
      <c r="C174" s="52" t="s">
        <v>390</v>
      </c>
      <c r="D174" s="312">
        <v>97964</v>
      </c>
      <c r="E174" s="244">
        <v>92083.66</v>
      </c>
      <c r="F174" s="54">
        <f t="shared" si="31"/>
        <v>93.997448042137933</v>
      </c>
    </row>
    <row r="175" spans="1:6" ht="12.75" customHeight="1" x14ac:dyDescent="0.2">
      <c r="A175" s="55">
        <v>3226</v>
      </c>
      <c r="B175" s="87" t="s">
        <v>391</v>
      </c>
      <c r="C175" s="52" t="s">
        <v>392</v>
      </c>
      <c r="D175" s="312"/>
      <c r="E175" s="244"/>
      <c r="F175" s="54" t="str">
        <f t="shared" si="31"/>
        <v>-</v>
      </c>
    </row>
    <row r="176" spans="1:6" ht="12.75" customHeight="1" x14ac:dyDescent="0.2">
      <c r="A176" s="55">
        <v>3227</v>
      </c>
      <c r="B176" s="87" t="s">
        <v>393</v>
      </c>
      <c r="C176" s="52" t="s">
        <v>394</v>
      </c>
      <c r="D176" s="312">
        <v>134022</v>
      </c>
      <c r="E176" s="244">
        <v>118806.35</v>
      </c>
      <c r="F176" s="54">
        <f t="shared" si="31"/>
        <v>88.646901255017838</v>
      </c>
    </row>
    <row r="177" spans="1:6" ht="12.75" customHeight="1" x14ac:dyDescent="0.2">
      <c r="A177" s="55">
        <v>323</v>
      </c>
      <c r="B177" s="87" t="s">
        <v>395</v>
      </c>
      <c r="C177" s="52" t="s">
        <v>396</v>
      </c>
      <c r="D177" s="53">
        <f t="shared" ref="D177:E177" si="42">SUM(D178:D186)</f>
        <v>35521984</v>
      </c>
      <c r="E177" s="53">
        <f t="shared" si="42"/>
        <v>37569154.909999996</v>
      </c>
      <c r="F177" s="54">
        <f t="shared" si="31"/>
        <v>105.76310971256559</v>
      </c>
    </row>
    <row r="178" spans="1:6" ht="12.75" customHeight="1" x14ac:dyDescent="0.2">
      <c r="A178" s="55">
        <v>3231</v>
      </c>
      <c r="B178" s="87" t="s">
        <v>397</v>
      </c>
      <c r="C178" s="52" t="s">
        <v>398</v>
      </c>
      <c r="D178" s="312">
        <v>5335189</v>
      </c>
      <c r="E178" s="244">
        <v>7257670.9699999997</v>
      </c>
      <c r="F178" s="54">
        <f t="shared" si="31"/>
        <v>136.03399935784844</v>
      </c>
    </row>
    <row r="179" spans="1:6" ht="12.75" customHeight="1" x14ac:dyDescent="0.2">
      <c r="A179" s="55">
        <v>3232</v>
      </c>
      <c r="B179" s="87" t="s">
        <v>399</v>
      </c>
      <c r="C179" s="52" t="s">
        <v>400</v>
      </c>
      <c r="D179" s="312">
        <v>6762019</v>
      </c>
      <c r="E179" s="244">
        <v>7333740.1200000001</v>
      </c>
      <c r="F179" s="54">
        <f t="shared" si="31"/>
        <v>108.45488780791655</v>
      </c>
    </row>
    <row r="180" spans="1:6" ht="12.75" customHeight="1" x14ac:dyDescent="0.2">
      <c r="A180" s="55">
        <v>3233</v>
      </c>
      <c r="B180" s="87" t="s">
        <v>401</v>
      </c>
      <c r="C180" s="52" t="s">
        <v>402</v>
      </c>
      <c r="D180" s="312">
        <v>3469333</v>
      </c>
      <c r="E180" s="244">
        <v>4141450.75</v>
      </c>
      <c r="F180" s="54">
        <f t="shared" si="31"/>
        <v>119.37311148857719</v>
      </c>
    </row>
    <row r="181" spans="1:6" ht="12.75" customHeight="1" x14ac:dyDescent="0.2">
      <c r="A181" s="55">
        <v>3234</v>
      </c>
      <c r="B181" s="87" t="s">
        <v>403</v>
      </c>
      <c r="C181" s="52" t="s">
        <v>404</v>
      </c>
      <c r="D181" s="312">
        <v>2900464</v>
      </c>
      <c r="E181" s="244">
        <v>2846416.9</v>
      </c>
      <c r="F181" s="54">
        <f t="shared" si="31"/>
        <v>98.136605039745362</v>
      </c>
    </row>
    <row r="182" spans="1:6" ht="12.75" customHeight="1" x14ac:dyDescent="0.2">
      <c r="A182" s="55">
        <v>3235</v>
      </c>
      <c r="B182" s="87" t="s">
        <v>405</v>
      </c>
      <c r="C182" s="52" t="s">
        <v>406</v>
      </c>
      <c r="D182" s="312">
        <v>1574366</v>
      </c>
      <c r="E182" s="244">
        <v>1563659.92</v>
      </c>
      <c r="F182" s="54">
        <f t="shared" si="31"/>
        <v>99.319975151902412</v>
      </c>
    </row>
    <row r="183" spans="1:6" ht="12.75" customHeight="1" x14ac:dyDescent="0.2">
      <c r="A183" s="55">
        <v>3236</v>
      </c>
      <c r="B183" s="87" t="s">
        <v>407</v>
      </c>
      <c r="C183" s="52" t="s">
        <v>408</v>
      </c>
      <c r="D183" s="312">
        <v>1535747</v>
      </c>
      <c r="E183" s="244">
        <v>1619149.61</v>
      </c>
      <c r="F183" s="54">
        <f t="shared" si="31"/>
        <v>105.43075194026099</v>
      </c>
    </row>
    <row r="184" spans="1:6" ht="12.75" customHeight="1" x14ac:dyDescent="0.2">
      <c r="A184" s="55">
        <v>3237</v>
      </c>
      <c r="B184" s="87" t="s">
        <v>409</v>
      </c>
      <c r="C184" s="52" t="s">
        <v>410</v>
      </c>
      <c r="D184" s="312">
        <v>6003661</v>
      </c>
      <c r="E184" s="244">
        <v>5036250.8499999996</v>
      </c>
      <c r="F184" s="54">
        <f t="shared" si="31"/>
        <v>83.886329524601734</v>
      </c>
    </row>
    <row r="185" spans="1:6" ht="12.75" customHeight="1" x14ac:dyDescent="0.2">
      <c r="A185" s="55">
        <v>3238</v>
      </c>
      <c r="B185" s="87" t="s">
        <v>411</v>
      </c>
      <c r="C185" s="52" t="s">
        <v>412</v>
      </c>
      <c r="D185" s="312">
        <v>1440165</v>
      </c>
      <c r="E185" s="244">
        <v>1343953.79</v>
      </c>
      <c r="F185" s="54">
        <f t="shared" si="31"/>
        <v>93.319431454034785</v>
      </c>
    </row>
    <row r="186" spans="1:6" ht="12.75" customHeight="1" x14ac:dyDescent="0.2">
      <c r="A186" s="55">
        <v>3239</v>
      </c>
      <c r="B186" s="87" t="s">
        <v>413</v>
      </c>
      <c r="C186" s="52" t="s">
        <v>414</v>
      </c>
      <c r="D186" s="312">
        <v>6501040</v>
      </c>
      <c r="E186" s="244">
        <v>6426862</v>
      </c>
      <c r="F186" s="54">
        <f t="shared" si="31"/>
        <v>98.858982562789947</v>
      </c>
    </row>
    <row r="187" spans="1:6" ht="12.75" customHeight="1" x14ac:dyDescent="0.2">
      <c r="A187" s="55">
        <v>324</v>
      </c>
      <c r="B187" s="87" t="s">
        <v>415</v>
      </c>
      <c r="C187" s="52" t="s">
        <v>416</v>
      </c>
      <c r="D187" s="312">
        <v>29462</v>
      </c>
      <c r="E187" s="244">
        <v>47471.28</v>
      </c>
      <c r="F187" s="54">
        <f t="shared" si="31"/>
        <v>161.12714683320888</v>
      </c>
    </row>
    <row r="188" spans="1:6" ht="12.75" customHeight="1" x14ac:dyDescent="0.2">
      <c r="A188" s="55">
        <v>329</v>
      </c>
      <c r="B188" s="87" t="s">
        <v>417</v>
      </c>
      <c r="C188" s="52" t="s">
        <v>418</v>
      </c>
      <c r="D188" s="53">
        <f t="shared" ref="D188:E188" si="43">SUM(D189:D195)</f>
        <v>7786234</v>
      </c>
      <c r="E188" s="53">
        <f t="shared" si="43"/>
        <v>4111322.33</v>
      </c>
      <c r="F188" s="54">
        <f t="shared" si="31"/>
        <v>52.802450196076819</v>
      </c>
    </row>
    <row r="189" spans="1:6" ht="12.75" customHeight="1" x14ac:dyDescent="0.2">
      <c r="A189" s="55">
        <v>3291</v>
      </c>
      <c r="B189" s="234" t="s">
        <v>419</v>
      </c>
      <c r="C189" s="52" t="s">
        <v>420</v>
      </c>
      <c r="D189" s="312">
        <v>5816686</v>
      </c>
      <c r="E189" s="244">
        <v>1828050.43</v>
      </c>
      <c r="F189" s="54">
        <f t="shared" si="31"/>
        <v>31.427696630005471</v>
      </c>
    </row>
    <row r="190" spans="1:6" ht="12.75" customHeight="1" x14ac:dyDescent="0.2">
      <c r="A190" s="55">
        <v>3292</v>
      </c>
      <c r="B190" s="87" t="s">
        <v>421</v>
      </c>
      <c r="C190" s="52" t="s">
        <v>422</v>
      </c>
      <c r="D190" s="312">
        <v>538331</v>
      </c>
      <c r="E190" s="244">
        <v>344474.45</v>
      </c>
      <c r="F190" s="54">
        <f t="shared" si="31"/>
        <v>63.989339272677967</v>
      </c>
    </row>
    <row r="191" spans="1:6" ht="12.75" customHeight="1" x14ac:dyDescent="0.2">
      <c r="A191" s="55">
        <v>3293</v>
      </c>
      <c r="B191" s="87" t="s">
        <v>423</v>
      </c>
      <c r="C191" s="52" t="s">
        <v>424</v>
      </c>
      <c r="D191" s="312">
        <v>728012</v>
      </c>
      <c r="E191" s="244">
        <v>1128009.6100000001</v>
      </c>
      <c r="F191" s="54">
        <f t="shared" si="31"/>
        <v>154.94382098097284</v>
      </c>
    </row>
    <row r="192" spans="1:6" ht="12.75" customHeight="1" x14ac:dyDescent="0.2">
      <c r="A192" s="55">
        <v>3294</v>
      </c>
      <c r="B192" s="87" t="s">
        <v>425</v>
      </c>
      <c r="C192" s="52" t="s">
        <v>426</v>
      </c>
      <c r="D192" s="312">
        <v>334416</v>
      </c>
      <c r="E192" s="244">
        <v>333796.63</v>
      </c>
      <c r="F192" s="54">
        <f t="shared" si="31"/>
        <v>99.814790560260278</v>
      </c>
    </row>
    <row r="193" spans="1:6" ht="12.75" customHeight="1" x14ac:dyDescent="0.2">
      <c r="A193" s="55">
        <v>3295</v>
      </c>
      <c r="B193" s="87" t="s">
        <v>427</v>
      </c>
      <c r="C193" s="52" t="s">
        <v>428</v>
      </c>
      <c r="D193" s="312">
        <v>36371</v>
      </c>
      <c r="E193" s="244">
        <v>28352</v>
      </c>
      <c r="F193" s="54">
        <f t="shared" si="31"/>
        <v>77.952214676528001</v>
      </c>
    </row>
    <row r="194" spans="1:6" ht="12.75" customHeight="1" x14ac:dyDescent="0.2">
      <c r="A194" s="55" t="s">
        <v>429</v>
      </c>
      <c r="B194" s="87" t="s">
        <v>430</v>
      </c>
      <c r="C194" s="52" t="s">
        <v>429</v>
      </c>
      <c r="D194" s="312">
        <v>34809</v>
      </c>
      <c r="E194" s="244">
        <v>91031.87</v>
      </c>
      <c r="F194" s="54">
        <f t="shared" si="31"/>
        <v>261.51819931626881</v>
      </c>
    </row>
    <row r="195" spans="1:6" ht="12.75" customHeight="1" x14ac:dyDescent="0.2">
      <c r="A195" s="55">
        <v>3299</v>
      </c>
      <c r="B195" s="87" t="s">
        <v>431</v>
      </c>
      <c r="C195" s="52" t="s">
        <v>432</v>
      </c>
      <c r="D195" s="312">
        <v>297609</v>
      </c>
      <c r="E195" s="244">
        <v>357607.34</v>
      </c>
      <c r="F195" s="54">
        <f t="shared" si="31"/>
        <v>120.16012284574728</v>
      </c>
    </row>
    <row r="196" spans="1:6" ht="12.75" customHeight="1" x14ac:dyDescent="0.2">
      <c r="A196" s="55">
        <v>34</v>
      </c>
      <c r="B196" s="234" t="s">
        <v>433</v>
      </c>
      <c r="C196" s="52" t="s">
        <v>434</v>
      </c>
      <c r="D196" s="53">
        <f t="shared" ref="D196:E196" si="44">D197+D202+D210</f>
        <v>620256</v>
      </c>
      <c r="E196" s="53">
        <f t="shared" si="44"/>
        <v>581703.84</v>
      </c>
      <c r="F196" s="54">
        <f t="shared" si="31"/>
        <v>93.784476087292973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508634</v>
      </c>
      <c r="E202" s="53">
        <f t="shared" si="46"/>
        <v>477041.04</v>
      </c>
      <c r="F202" s="54">
        <f t="shared" si="31"/>
        <v>93.788665327131099</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312">
        <v>135104</v>
      </c>
      <c r="E205" s="244">
        <v>102333.68</v>
      </c>
      <c r="F205" s="54">
        <f t="shared" si="31"/>
        <v>75.744374703931783</v>
      </c>
    </row>
    <row r="206" spans="1:6" ht="12.75" customHeight="1" x14ac:dyDescent="0.2">
      <c r="A206" s="55">
        <v>3425</v>
      </c>
      <c r="B206" s="87" t="s">
        <v>453</v>
      </c>
      <c r="C206" s="52" t="s">
        <v>454</v>
      </c>
      <c r="D206" s="312"/>
      <c r="E206" s="244"/>
      <c r="F206" s="54" t="str">
        <f t="shared" si="31"/>
        <v>-</v>
      </c>
    </row>
    <row r="207" spans="1:6" ht="12.75" customHeight="1" x14ac:dyDescent="0.2">
      <c r="A207" s="55">
        <v>3426</v>
      </c>
      <c r="B207" s="87" t="s">
        <v>455</v>
      </c>
      <c r="C207" s="52" t="s">
        <v>456</v>
      </c>
      <c r="D207" s="312"/>
      <c r="E207" s="244"/>
      <c r="F207" s="54" t="str">
        <f t="shared" si="31"/>
        <v>-</v>
      </c>
    </row>
    <row r="208" spans="1:6" ht="24" x14ac:dyDescent="0.2">
      <c r="A208" s="55">
        <v>3427</v>
      </c>
      <c r="B208" s="87" t="s">
        <v>457</v>
      </c>
      <c r="C208" s="52" t="s">
        <v>458</v>
      </c>
      <c r="D208" s="312"/>
      <c r="E208" s="244"/>
      <c r="F208" s="54" t="str">
        <f t="shared" si="31"/>
        <v>-</v>
      </c>
    </row>
    <row r="209" spans="1:6" ht="12.75" customHeight="1" x14ac:dyDescent="0.2">
      <c r="A209" s="55">
        <v>3428</v>
      </c>
      <c r="B209" s="87" t="s">
        <v>459</v>
      </c>
      <c r="C209" s="52" t="s">
        <v>460</v>
      </c>
      <c r="D209" s="312">
        <v>373530</v>
      </c>
      <c r="E209" s="244">
        <v>374707.36</v>
      </c>
      <c r="F209" s="54">
        <f t="shared" si="31"/>
        <v>100.31519824378231</v>
      </c>
    </row>
    <row r="210" spans="1:6" ht="12.75" customHeight="1" x14ac:dyDescent="0.2">
      <c r="A210" s="55">
        <v>343</v>
      </c>
      <c r="B210" s="87" t="s">
        <v>461</v>
      </c>
      <c r="C210" s="52" t="s">
        <v>462</v>
      </c>
      <c r="D210" s="53">
        <f t="shared" ref="D210:E210" si="47">SUM(D211:D214)</f>
        <v>111622</v>
      </c>
      <c r="E210" s="53">
        <f t="shared" si="47"/>
        <v>104662.79999999999</v>
      </c>
      <c r="F210" s="54">
        <f t="shared" si="31"/>
        <v>93.765386751715596</v>
      </c>
    </row>
    <row r="211" spans="1:6" ht="12.75" customHeight="1" x14ac:dyDescent="0.2">
      <c r="A211" s="55">
        <v>3431</v>
      </c>
      <c r="B211" s="234" t="s">
        <v>463</v>
      </c>
      <c r="C211" s="52" t="s">
        <v>464</v>
      </c>
      <c r="D211" s="312">
        <v>97662</v>
      </c>
      <c r="E211" s="244">
        <v>95219.76</v>
      </c>
      <c r="F211" s="54">
        <f t="shared" si="31"/>
        <v>97.499293481599807</v>
      </c>
    </row>
    <row r="212" spans="1:6" ht="12.75" customHeight="1" x14ac:dyDescent="0.2">
      <c r="A212" s="55">
        <v>3432</v>
      </c>
      <c r="B212" s="87" t="s">
        <v>465</v>
      </c>
      <c r="C212" s="52" t="s">
        <v>466</v>
      </c>
      <c r="D212" s="312">
        <v>11106</v>
      </c>
      <c r="E212" s="244">
        <v>2466.1999999999998</v>
      </c>
      <c r="F212" s="54">
        <f t="shared" si="31"/>
        <v>22.206014766792723</v>
      </c>
    </row>
    <row r="213" spans="1:6" ht="12.75" customHeight="1" x14ac:dyDescent="0.2">
      <c r="A213" s="55">
        <v>3433</v>
      </c>
      <c r="B213" s="87" t="s">
        <v>467</v>
      </c>
      <c r="C213" s="52" t="s">
        <v>468</v>
      </c>
      <c r="D213" s="312">
        <v>2854</v>
      </c>
      <c r="E213" s="244">
        <v>6976.84</v>
      </c>
      <c r="F213" s="54">
        <f t="shared" si="31"/>
        <v>244.458304134548</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8637925</v>
      </c>
      <c r="E215" s="53">
        <f t="shared" si="48"/>
        <v>6939802.2200000007</v>
      </c>
      <c r="F215" s="54">
        <f t="shared" si="31"/>
        <v>80.341079831093694</v>
      </c>
    </row>
    <row r="216" spans="1:6" ht="12.75" customHeight="1" x14ac:dyDescent="0.2">
      <c r="A216" s="55">
        <v>351</v>
      </c>
      <c r="B216" s="87" t="s">
        <v>473</v>
      </c>
      <c r="C216" s="52" t="s">
        <v>474</v>
      </c>
      <c r="D216" s="53">
        <f t="shared" ref="D216:E216" si="49">SUM(D217:D218)</f>
        <v>5937900</v>
      </c>
      <c r="E216" s="53">
        <f t="shared" si="49"/>
        <v>5233000</v>
      </c>
      <c r="F216" s="54">
        <f t="shared" si="31"/>
        <v>88.128799744017243</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312">
        <v>5937900</v>
      </c>
      <c r="E218" s="244">
        <v>5233000</v>
      </c>
      <c r="F218" s="54">
        <f t="shared" si="31"/>
        <v>88.128799744017243</v>
      </c>
    </row>
    <row r="219" spans="1:6" ht="24" x14ac:dyDescent="0.2">
      <c r="A219" s="55">
        <v>352</v>
      </c>
      <c r="B219" s="87" t="s">
        <v>479</v>
      </c>
      <c r="C219" s="52" t="s">
        <v>480</v>
      </c>
      <c r="D219" s="53">
        <f t="shared" ref="D219:E219" si="50">SUM(D220:D222)</f>
        <v>2700025</v>
      </c>
      <c r="E219" s="53">
        <f t="shared" si="50"/>
        <v>1706802.2200000002</v>
      </c>
      <c r="F219" s="54">
        <f t="shared" si="31"/>
        <v>63.214311719335939</v>
      </c>
    </row>
    <row r="220" spans="1:6" ht="12.75" customHeight="1" x14ac:dyDescent="0.2">
      <c r="A220" s="55">
        <v>3521</v>
      </c>
      <c r="B220" s="87" t="s">
        <v>481</v>
      </c>
      <c r="C220" s="52" t="s">
        <v>482</v>
      </c>
      <c r="D220" s="312">
        <v>1397339</v>
      </c>
      <c r="E220" s="244">
        <v>1054247.96</v>
      </c>
      <c r="F220" s="54">
        <f t="shared" si="31"/>
        <v>75.446828579177989</v>
      </c>
    </row>
    <row r="221" spans="1:6" ht="12.75" customHeight="1" x14ac:dyDescent="0.2">
      <c r="A221" s="55">
        <v>3522</v>
      </c>
      <c r="B221" s="87" t="s">
        <v>483</v>
      </c>
      <c r="C221" s="52" t="s">
        <v>484</v>
      </c>
      <c r="D221" s="312">
        <v>851853</v>
      </c>
      <c r="E221" s="244">
        <v>339907.39</v>
      </c>
      <c r="F221" s="54">
        <f t="shared" si="31"/>
        <v>39.902118088449534</v>
      </c>
    </row>
    <row r="222" spans="1:6" ht="12.75" customHeight="1" x14ac:dyDescent="0.2">
      <c r="A222" s="55">
        <v>3523</v>
      </c>
      <c r="B222" s="87" t="s">
        <v>485</v>
      </c>
      <c r="C222" s="52" t="s">
        <v>486</v>
      </c>
      <c r="D222" s="312">
        <v>450833</v>
      </c>
      <c r="E222" s="244">
        <v>312646.87</v>
      </c>
      <c r="F222" s="54">
        <f t="shared" si="31"/>
        <v>69.348710054499122</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196331573</v>
      </c>
      <c r="E224" s="53">
        <f t="shared" si="51"/>
        <v>197947445.88</v>
      </c>
      <c r="F224" s="54">
        <f t="shared" ref="F224:F235" si="52">IF(D224&lt;&gt;0,IF(E224/D224&gt;=100,"&gt;&gt;100",E224/D224*100),"-")</f>
        <v>100.82303261533995</v>
      </c>
    </row>
    <row r="225" spans="1:6" ht="12.75" customHeight="1" x14ac:dyDescent="0.2">
      <c r="A225" s="55">
        <v>361</v>
      </c>
      <c r="B225" s="87" t="s">
        <v>491</v>
      </c>
      <c r="C225" s="52" t="s">
        <v>492</v>
      </c>
      <c r="D225" s="53">
        <f t="shared" ref="D225:E225" si="53">SUM(D226:D227)</f>
        <v>2757879</v>
      </c>
      <c r="E225" s="53">
        <f t="shared" si="53"/>
        <v>4744905.17</v>
      </c>
      <c r="F225" s="54">
        <f t="shared" si="52"/>
        <v>172.04906995557093</v>
      </c>
    </row>
    <row r="226" spans="1:6" ht="12.75" customHeight="1" x14ac:dyDescent="0.2">
      <c r="A226" s="55">
        <v>3611</v>
      </c>
      <c r="B226" s="87" t="s">
        <v>493</v>
      </c>
      <c r="C226" s="52" t="s">
        <v>494</v>
      </c>
      <c r="D226" s="312">
        <v>2756725</v>
      </c>
      <c r="E226" s="244">
        <v>4455943.2699999996</v>
      </c>
      <c r="F226" s="54">
        <f t="shared" si="52"/>
        <v>161.63901985145415</v>
      </c>
    </row>
    <row r="227" spans="1:6" ht="12.75" customHeight="1" x14ac:dyDescent="0.2">
      <c r="A227" s="55">
        <v>3612</v>
      </c>
      <c r="B227" s="87" t="s">
        <v>495</v>
      </c>
      <c r="C227" s="52" t="s">
        <v>496</v>
      </c>
      <c r="D227" s="312">
        <v>1154</v>
      </c>
      <c r="E227" s="244">
        <v>288961.90000000002</v>
      </c>
      <c r="F227" s="54" t="str">
        <f t="shared" si="52"/>
        <v>&gt;&gt;100</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13356354</v>
      </c>
      <c r="E231" s="53">
        <f t="shared" si="55"/>
        <v>18851867.890000001</v>
      </c>
      <c r="F231" s="54">
        <f t="shared" si="52"/>
        <v>141.14531473184974</v>
      </c>
    </row>
    <row r="232" spans="1:6" ht="12.75" customHeight="1" x14ac:dyDescent="0.2">
      <c r="A232" s="55">
        <v>3631</v>
      </c>
      <c r="B232" s="87" t="s">
        <v>505</v>
      </c>
      <c r="C232" s="52" t="s">
        <v>506</v>
      </c>
      <c r="D232" s="312">
        <v>5568174</v>
      </c>
      <c r="E232" s="244">
        <v>8004388.6399999997</v>
      </c>
      <c r="F232" s="54">
        <f t="shared" si="52"/>
        <v>143.75248761981933</v>
      </c>
    </row>
    <row r="233" spans="1:6" ht="12.75" customHeight="1" x14ac:dyDescent="0.2">
      <c r="A233" s="55">
        <v>3632</v>
      </c>
      <c r="B233" s="87" t="s">
        <v>507</v>
      </c>
      <c r="C233" s="52" t="s">
        <v>508</v>
      </c>
      <c r="D233" s="312">
        <v>7788180</v>
      </c>
      <c r="E233" s="244">
        <v>10847479.25</v>
      </c>
      <c r="F233" s="54">
        <f t="shared" si="52"/>
        <v>139.2813115516077</v>
      </c>
    </row>
    <row r="234" spans="1:6" ht="12.75" customHeight="1" x14ac:dyDescent="0.2">
      <c r="A234" s="55" t="s">
        <v>509</v>
      </c>
      <c r="B234" s="87" t="s">
        <v>510</v>
      </c>
      <c r="C234" s="56" t="s">
        <v>509</v>
      </c>
      <c r="D234" s="312"/>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7710498</v>
      </c>
      <c r="E236" s="53">
        <f t="shared" si="56"/>
        <v>7018256.4500000002</v>
      </c>
      <c r="F236" s="54">
        <f t="shared" ref="F236:F239" si="57">IF(D236&lt;&gt;0,IF(E236/D236&gt;=100,"&gt;&gt;100",E236/D236*100),"-")</f>
        <v>91.022090272249599</v>
      </c>
    </row>
    <row r="237" spans="1:6" ht="12.75" customHeight="1" x14ac:dyDescent="0.2">
      <c r="A237" s="55" t="s">
        <v>515</v>
      </c>
      <c r="B237" s="87" t="s">
        <v>516</v>
      </c>
      <c r="C237" s="52" t="s">
        <v>515</v>
      </c>
      <c r="D237" s="312">
        <v>7310498</v>
      </c>
      <c r="E237" s="244">
        <v>6669736.79</v>
      </c>
      <c r="F237" s="54">
        <f t="shared" si="57"/>
        <v>91.235053890993484</v>
      </c>
    </row>
    <row r="238" spans="1:6" ht="12.75" customHeight="1" x14ac:dyDescent="0.2">
      <c r="A238" s="55" t="s">
        <v>517</v>
      </c>
      <c r="B238" s="87" t="s">
        <v>518</v>
      </c>
      <c r="C238" s="52" t="s">
        <v>517</v>
      </c>
      <c r="D238" s="312">
        <v>400000</v>
      </c>
      <c r="E238" s="244">
        <v>348519.66</v>
      </c>
      <c r="F238" s="54">
        <f t="shared" si="57"/>
        <v>87.129914999999997</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165021170</v>
      </c>
      <c r="E240" s="53">
        <f t="shared" si="58"/>
        <v>163945151.21000001</v>
      </c>
      <c r="F240" s="54">
        <f t="shared" ref="F240:F243" si="59">IF(D240&lt;&gt;0,IF(E240/D240&gt;=100,"&gt;&gt;100",E240/D240*100),"-")</f>
        <v>99.347951059854935</v>
      </c>
    </row>
    <row r="241" spans="1:6" ht="24" x14ac:dyDescent="0.2">
      <c r="A241" s="55">
        <v>3672</v>
      </c>
      <c r="B241" s="87" t="s">
        <v>523</v>
      </c>
      <c r="C241" s="52" t="s">
        <v>524</v>
      </c>
      <c r="D241" s="312">
        <v>122516160</v>
      </c>
      <c r="E241" s="244">
        <v>135058774.5</v>
      </c>
      <c r="F241" s="54">
        <f t="shared" si="59"/>
        <v>110.23751846287053</v>
      </c>
    </row>
    <row r="242" spans="1:6" ht="24" x14ac:dyDescent="0.2">
      <c r="A242" s="55">
        <v>3673</v>
      </c>
      <c r="B242" s="87" t="s">
        <v>525</v>
      </c>
      <c r="C242" s="52" t="s">
        <v>526</v>
      </c>
      <c r="D242" s="312">
        <v>38139210</v>
      </c>
      <c r="E242" s="244">
        <v>27243748.989999998</v>
      </c>
      <c r="F242" s="54">
        <f t="shared" si="59"/>
        <v>71.432389370414327</v>
      </c>
    </row>
    <row r="243" spans="1:6" ht="24" x14ac:dyDescent="0.2">
      <c r="A243" s="55">
        <v>3674</v>
      </c>
      <c r="B243" s="87" t="s">
        <v>527</v>
      </c>
      <c r="C243" s="52" t="s">
        <v>528</v>
      </c>
      <c r="D243" s="312">
        <v>4365800</v>
      </c>
      <c r="E243" s="244">
        <v>1642627.72</v>
      </c>
      <c r="F243" s="54">
        <f t="shared" si="59"/>
        <v>37.624896238948189</v>
      </c>
    </row>
    <row r="244" spans="1:6" ht="12.75" customHeight="1" x14ac:dyDescent="0.2">
      <c r="A244" s="55" t="s">
        <v>529</v>
      </c>
      <c r="B244" s="87" t="s">
        <v>530</v>
      </c>
      <c r="C244" s="52" t="s">
        <v>529</v>
      </c>
      <c r="D244" s="53">
        <f t="shared" ref="D244:E244" si="60">SUM(D245:D246)</f>
        <v>6309541</v>
      </c>
      <c r="E244" s="53">
        <f t="shared" si="60"/>
        <v>3330328.99</v>
      </c>
      <c r="F244" s="54">
        <f t="shared" ref="F244:F251" si="61">IF(D244&lt;&gt;0,IF(E244/D244&gt;=100,"&gt;&gt;100",E244/D244*100),"-")</f>
        <v>52.782428864476842</v>
      </c>
    </row>
    <row r="245" spans="1:6" ht="12.75" customHeight="1" x14ac:dyDescent="0.2">
      <c r="A245" s="55" t="s">
        <v>531</v>
      </c>
      <c r="B245" s="87" t="s">
        <v>532</v>
      </c>
      <c r="C245" s="52" t="s">
        <v>531</v>
      </c>
      <c r="D245" s="312">
        <v>901927</v>
      </c>
      <c r="E245" s="244">
        <v>1452546.55</v>
      </c>
      <c r="F245" s="54">
        <f t="shared" si="61"/>
        <v>161.04923680076104</v>
      </c>
    </row>
    <row r="246" spans="1:6" ht="12.75" customHeight="1" x14ac:dyDescent="0.2">
      <c r="A246" s="55" t="s">
        <v>533</v>
      </c>
      <c r="B246" s="87" t="s">
        <v>534</v>
      </c>
      <c r="C246" s="52" t="s">
        <v>533</v>
      </c>
      <c r="D246" s="312">
        <v>5407614</v>
      </c>
      <c r="E246" s="244">
        <v>1877782.44</v>
      </c>
      <c r="F246" s="54">
        <f t="shared" si="61"/>
        <v>34.724786939304472</v>
      </c>
    </row>
    <row r="247" spans="1:6" ht="24" x14ac:dyDescent="0.2">
      <c r="A247" s="55" t="s">
        <v>535</v>
      </c>
      <c r="B247" s="87" t="s">
        <v>536</v>
      </c>
      <c r="C247" s="52" t="s">
        <v>535</v>
      </c>
      <c r="D247" s="53">
        <f t="shared" ref="D247:E247" si="62">SUM(D248:D251)</f>
        <v>1176131</v>
      </c>
      <c r="E247" s="53">
        <f t="shared" si="62"/>
        <v>56936.17</v>
      </c>
      <c r="F247" s="54">
        <f t="shared" si="61"/>
        <v>4.840971796509062</v>
      </c>
    </row>
    <row r="248" spans="1:6" ht="12.75" customHeight="1" x14ac:dyDescent="0.2">
      <c r="A248" s="55" t="s">
        <v>537</v>
      </c>
      <c r="B248" s="87" t="s">
        <v>199</v>
      </c>
      <c r="C248" s="52" t="s">
        <v>537</v>
      </c>
      <c r="D248" s="312">
        <v>469124</v>
      </c>
      <c r="E248" s="244">
        <v>56936.17</v>
      </c>
      <c r="F248" s="54">
        <f t="shared" si="61"/>
        <v>12.136699465386549</v>
      </c>
    </row>
    <row r="249" spans="1:6" ht="12.75" customHeight="1" x14ac:dyDescent="0.2">
      <c r="A249" s="55" t="s">
        <v>538</v>
      </c>
      <c r="B249" s="87" t="s">
        <v>201</v>
      </c>
      <c r="C249" s="52" t="s">
        <v>538</v>
      </c>
      <c r="D249" s="312"/>
      <c r="E249" s="244"/>
      <c r="F249" s="54" t="str">
        <f t="shared" si="61"/>
        <v>-</v>
      </c>
    </row>
    <row r="250" spans="1:6" ht="24" x14ac:dyDescent="0.2">
      <c r="A250" s="55" t="s">
        <v>539</v>
      </c>
      <c r="B250" s="87" t="s">
        <v>203</v>
      </c>
      <c r="C250" s="52" t="s">
        <v>539</v>
      </c>
      <c r="D250" s="312">
        <v>59896</v>
      </c>
      <c r="E250" s="244"/>
      <c r="F250" s="54">
        <f t="shared" si="61"/>
        <v>0</v>
      </c>
    </row>
    <row r="251" spans="1:6" ht="24" x14ac:dyDescent="0.2">
      <c r="A251" s="55" t="s">
        <v>540</v>
      </c>
      <c r="B251" s="87" t="s">
        <v>205</v>
      </c>
      <c r="C251" s="52" t="s">
        <v>540</v>
      </c>
      <c r="D251" s="312">
        <v>647111</v>
      </c>
      <c r="E251" s="244"/>
      <c r="F251" s="54">
        <f t="shared" si="61"/>
        <v>0</v>
      </c>
    </row>
    <row r="252" spans="1:6" ht="24" x14ac:dyDescent="0.2">
      <c r="A252" s="55">
        <v>37</v>
      </c>
      <c r="B252" s="87" t="s">
        <v>541</v>
      </c>
      <c r="C252" s="52" t="s">
        <v>542</v>
      </c>
      <c r="D252" s="53">
        <f t="shared" ref="D252:E252" si="63">D253+D259</f>
        <v>10254887</v>
      </c>
      <c r="E252" s="53">
        <f t="shared" si="63"/>
        <v>11487454.33</v>
      </c>
      <c r="F252" s="54">
        <f t="shared" ref="F252:F258" si="64">IF(D252&lt;&gt;0,IF(E252/D252&gt;=100,"&gt;&gt;100",E252/D252*100),"-")</f>
        <v>112.01931654634518</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10254887</v>
      </c>
      <c r="E259" s="53">
        <f t="shared" si="66"/>
        <v>11487454.33</v>
      </c>
      <c r="F259" s="54">
        <f t="shared" ref="F259:F262" si="67">IF(D259&lt;&gt;0,IF(E259/D259&gt;=100,"&gt;&gt;100",E259/D259*100),"-")</f>
        <v>112.01931654634518</v>
      </c>
    </row>
    <row r="260" spans="1:6" ht="12.75" customHeight="1" x14ac:dyDescent="0.2">
      <c r="A260" s="55">
        <v>3721</v>
      </c>
      <c r="B260" s="87" t="s">
        <v>557</v>
      </c>
      <c r="C260" s="52" t="s">
        <v>558</v>
      </c>
      <c r="D260" s="312">
        <v>1399607</v>
      </c>
      <c r="E260" s="244">
        <v>388000</v>
      </c>
      <c r="F260" s="54">
        <f t="shared" si="67"/>
        <v>27.722067694717161</v>
      </c>
    </row>
    <row r="261" spans="1:6" ht="12.75" customHeight="1" x14ac:dyDescent="0.2">
      <c r="A261" s="55">
        <v>3722</v>
      </c>
      <c r="B261" s="87" t="s">
        <v>559</v>
      </c>
      <c r="C261" s="52" t="s">
        <v>560</v>
      </c>
      <c r="D261" s="312">
        <v>8855280</v>
      </c>
      <c r="E261" s="244">
        <v>11099454.33</v>
      </c>
      <c r="F261" s="54">
        <f t="shared" si="67"/>
        <v>125.34278227227146</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47401429</v>
      </c>
      <c r="E263" s="53">
        <f t="shared" si="68"/>
        <v>71201565.270000011</v>
      </c>
      <c r="F263" s="54">
        <f t="shared" ref="F263:F267" si="69">IF(D263&lt;&gt;0,IF(E263/D263&gt;=100,"&gt;&gt;100",E263/D263*100),"-")</f>
        <v>150.209744246318</v>
      </c>
    </row>
    <row r="264" spans="1:6" ht="12.75" customHeight="1" x14ac:dyDescent="0.2">
      <c r="A264" s="55">
        <v>381</v>
      </c>
      <c r="B264" s="87" t="s">
        <v>565</v>
      </c>
      <c r="C264" s="52" t="s">
        <v>566</v>
      </c>
      <c r="D264" s="53">
        <f t="shared" ref="D264:E264" si="70">SUM(D265:D267)</f>
        <v>21303817</v>
      </c>
      <c r="E264" s="53">
        <f t="shared" si="70"/>
        <v>22930809.119999997</v>
      </c>
      <c r="F264" s="54">
        <f t="shared" si="69"/>
        <v>107.637092076035</v>
      </c>
    </row>
    <row r="265" spans="1:6" ht="12.75" customHeight="1" x14ac:dyDescent="0.2">
      <c r="A265" s="55">
        <v>3811</v>
      </c>
      <c r="B265" s="87" t="s">
        <v>567</v>
      </c>
      <c r="C265" s="52" t="s">
        <v>568</v>
      </c>
      <c r="D265" s="312">
        <v>20351149</v>
      </c>
      <c r="E265" s="244">
        <v>21090538.649999999</v>
      </c>
      <c r="F265" s="54">
        <f t="shared" si="69"/>
        <v>103.63315923833096</v>
      </c>
    </row>
    <row r="266" spans="1:6" ht="12.75" customHeight="1" x14ac:dyDescent="0.2">
      <c r="A266" s="55">
        <v>3812</v>
      </c>
      <c r="B266" s="87" t="s">
        <v>569</v>
      </c>
      <c r="C266" s="52" t="s">
        <v>570</v>
      </c>
      <c r="D266" s="312">
        <v>32850</v>
      </c>
      <c r="E266" s="244">
        <v>29289.59</v>
      </c>
      <c r="F266" s="54">
        <f t="shared" si="69"/>
        <v>89.161613394216133</v>
      </c>
    </row>
    <row r="267" spans="1:6" ht="12.75" customHeight="1" x14ac:dyDescent="0.2">
      <c r="A267" s="55" t="s">
        <v>571</v>
      </c>
      <c r="B267" s="87" t="s">
        <v>572</v>
      </c>
      <c r="C267" s="52" t="s">
        <v>571</v>
      </c>
      <c r="D267" s="312">
        <v>919818</v>
      </c>
      <c r="E267" s="244">
        <v>1810980.88</v>
      </c>
      <c r="F267" s="54">
        <f t="shared" si="69"/>
        <v>196.88469675522765</v>
      </c>
    </row>
    <row r="268" spans="1:6" ht="12.75" customHeight="1" x14ac:dyDescent="0.2">
      <c r="A268" s="55">
        <v>382</v>
      </c>
      <c r="B268" s="88" t="s">
        <v>573</v>
      </c>
      <c r="C268" s="52" t="s">
        <v>574</v>
      </c>
      <c r="D268" s="53">
        <f t="shared" ref="D268:E268" si="71">SUM(D269:D272)</f>
        <v>9596558</v>
      </c>
      <c r="E268" s="53">
        <f t="shared" si="71"/>
        <v>15232663.41</v>
      </c>
      <c r="F268" s="54">
        <f t="shared" ref="F268:F272" si="72">IF(D268&lt;&gt;0,IF(E268/D268&gt;=100,"&gt;&gt;100",E268/D268*100),"-")</f>
        <v>158.73048868146267</v>
      </c>
    </row>
    <row r="269" spans="1:6" ht="12.75" customHeight="1" x14ac:dyDescent="0.2">
      <c r="A269" s="55">
        <v>3821</v>
      </c>
      <c r="B269" s="87" t="s">
        <v>575</v>
      </c>
      <c r="C269" s="52" t="s">
        <v>576</v>
      </c>
      <c r="D269" s="312">
        <v>9595421</v>
      </c>
      <c r="E269" s="244">
        <v>15232663.41</v>
      </c>
      <c r="F269" s="54">
        <f t="shared" si="72"/>
        <v>158.7492972950327</v>
      </c>
    </row>
    <row r="270" spans="1:6" ht="12.75" customHeight="1" x14ac:dyDescent="0.2">
      <c r="A270" s="55">
        <v>3822</v>
      </c>
      <c r="B270" s="87" t="s">
        <v>577</v>
      </c>
      <c r="C270" s="52" t="s">
        <v>578</v>
      </c>
      <c r="D270" s="312"/>
      <c r="E270" s="244"/>
      <c r="F270" s="54" t="str">
        <f t="shared" si="72"/>
        <v>-</v>
      </c>
    </row>
    <row r="271" spans="1:6" ht="12.75" customHeight="1" x14ac:dyDescent="0.2">
      <c r="A271" s="55" t="s">
        <v>579</v>
      </c>
      <c r="B271" s="87" t="s">
        <v>580</v>
      </c>
      <c r="C271" s="52" t="s">
        <v>579</v>
      </c>
      <c r="D271" s="312">
        <v>1137</v>
      </c>
      <c r="E271" s="244"/>
      <c r="F271" s="54">
        <f t="shared" si="72"/>
        <v>0</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16501054</v>
      </c>
      <c r="E279" s="53">
        <f t="shared" si="75"/>
        <v>33038092.740000002</v>
      </c>
      <c r="F279" s="54">
        <f t="shared" si="74"/>
        <v>200.21807540294091</v>
      </c>
    </row>
    <row r="280" spans="1:6" ht="24" x14ac:dyDescent="0.2">
      <c r="A280" s="55">
        <v>3861</v>
      </c>
      <c r="B280" s="87" t="s">
        <v>596</v>
      </c>
      <c r="C280" s="52" t="s">
        <v>597</v>
      </c>
      <c r="D280" s="312">
        <v>9990990</v>
      </c>
      <c r="E280" s="244">
        <v>29403577.850000001</v>
      </c>
      <c r="F280" s="54">
        <f t="shared" si="74"/>
        <v>294.30094365022887</v>
      </c>
    </row>
    <row r="281" spans="1:6" ht="24" x14ac:dyDescent="0.2">
      <c r="A281" s="55">
        <v>3862</v>
      </c>
      <c r="B281" s="87" t="s">
        <v>598</v>
      </c>
      <c r="C281" s="52" t="s">
        <v>599</v>
      </c>
      <c r="D281" s="312">
        <v>2966001</v>
      </c>
      <c r="E281" s="244">
        <v>1477321.34</v>
      </c>
      <c r="F281" s="54">
        <f t="shared" si="74"/>
        <v>49.808524676829173</v>
      </c>
    </row>
    <row r="282" spans="1:6" ht="12.75" customHeight="1" x14ac:dyDescent="0.2">
      <c r="A282" s="55">
        <v>3863</v>
      </c>
      <c r="B282" s="87" t="s">
        <v>600</v>
      </c>
      <c r="C282" s="52" t="s">
        <v>601</v>
      </c>
      <c r="D282" s="312">
        <v>3544063</v>
      </c>
      <c r="E282" s="244">
        <v>2157193.5499999998</v>
      </c>
      <c r="F282" s="54">
        <f t="shared" si="74"/>
        <v>60.867810476281036</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371004782</v>
      </c>
      <c r="E289" s="53">
        <f t="shared" si="79"/>
        <v>398962425.75999999</v>
      </c>
      <c r="F289" s="54">
        <f t="shared" si="76"/>
        <v>107.53565590429506</v>
      </c>
    </row>
    <row r="290" spans="1:6" ht="12.75" customHeight="1" x14ac:dyDescent="0.2">
      <c r="A290" s="55" t="s">
        <v>606</v>
      </c>
      <c r="B290" s="87" t="s">
        <v>617</v>
      </c>
      <c r="C290" s="52" t="s">
        <v>618</v>
      </c>
      <c r="D290" s="53">
        <f>IF(D6&gt;=D289,D6-D289,0)</f>
        <v>17925957</v>
      </c>
      <c r="E290" s="53">
        <f>IF(E6&gt;=E289,E6-E289,0)</f>
        <v>30409615.439999998</v>
      </c>
      <c r="F290" s="54">
        <f t="shared" si="76"/>
        <v>169.64012264449812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312">
        <v>34010949</v>
      </c>
      <c r="E292" s="244">
        <v>47707139.82</v>
      </c>
      <c r="F292" s="54">
        <f t="shared" si="76"/>
        <v>140.26994606942606</v>
      </c>
    </row>
    <row r="293" spans="1:6" ht="12.75" customHeight="1" x14ac:dyDescent="0.2">
      <c r="A293" s="55">
        <v>92221</v>
      </c>
      <c r="B293" s="87" t="s">
        <v>623</v>
      </c>
      <c r="C293" s="52" t="s">
        <v>624</v>
      </c>
      <c r="D293" s="312"/>
      <c r="E293" s="244"/>
      <c r="F293" s="54" t="str">
        <f t="shared" si="76"/>
        <v>-</v>
      </c>
    </row>
    <row r="294" spans="1:6" ht="12.75" customHeight="1" x14ac:dyDescent="0.2">
      <c r="A294" s="55">
        <v>96</v>
      </c>
      <c r="B294" s="87" t="s">
        <v>625</v>
      </c>
      <c r="C294" s="52" t="s">
        <v>626</v>
      </c>
      <c r="D294" s="312">
        <v>7567230</v>
      </c>
      <c r="E294" s="244">
        <v>8412919.9499999993</v>
      </c>
      <c r="F294" s="54">
        <f t="shared" si="76"/>
        <v>111.17568714047279</v>
      </c>
    </row>
    <row r="295" spans="1:6" ht="24" x14ac:dyDescent="0.2">
      <c r="A295" s="55">
        <v>9661</v>
      </c>
      <c r="B295" s="87" t="s">
        <v>627</v>
      </c>
      <c r="C295" s="52" t="s">
        <v>628</v>
      </c>
      <c r="D295" s="312"/>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9" t="s">
        <v>631</v>
      </c>
      <c r="B297" s="360"/>
      <c r="C297" s="221"/>
      <c r="D297" s="60"/>
      <c r="E297" s="60"/>
      <c r="F297" s="61"/>
    </row>
    <row r="298" spans="1:6" ht="12.75" customHeight="1" x14ac:dyDescent="0.2">
      <c r="A298" s="55">
        <v>7</v>
      </c>
      <c r="B298" s="87" t="s">
        <v>632</v>
      </c>
      <c r="C298" s="52" t="s">
        <v>633</v>
      </c>
      <c r="D298" s="53">
        <f t="shared" ref="D298:E298" si="80">D299+D311+D344+D348</f>
        <v>295767</v>
      </c>
      <c r="E298" s="53">
        <f t="shared" si="80"/>
        <v>1149058.3999999999</v>
      </c>
      <c r="F298" s="54">
        <f t="shared" ref="F298:F418" si="81">IF(D298&lt;&gt;0,IF(E298/D298&gt;=100,"&gt;&gt;100",E298/D298*100),"-")</f>
        <v>388.50121886484965</v>
      </c>
    </row>
    <row r="299" spans="1:6" ht="12.75" customHeight="1" x14ac:dyDescent="0.2">
      <c r="A299" s="55">
        <v>71</v>
      </c>
      <c r="B299" s="87" t="s">
        <v>634</v>
      </c>
      <c r="C299" s="52" t="s">
        <v>635</v>
      </c>
      <c r="D299" s="53">
        <f t="shared" ref="D299:E299" si="82">D300+D304</f>
        <v>409</v>
      </c>
      <c r="E299" s="53">
        <f t="shared" si="82"/>
        <v>780524.96</v>
      </c>
      <c r="F299" s="54" t="str">
        <f t="shared" si="81"/>
        <v>&gt;&gt;100</v>
      </c>
    </row>
    <row r="300" spans="1:6" ht="24" x14ac:dyDescent="0.2">
      <c r="A300" s="55">
        <v>711</v>
      </c>
      <c r="B300" s="87" t="s">
        <v>636</v>
      </c>
      <c r="C300" s="52" t="s">
        <v>637</v>
      </c>
      <c r="D300" s="53">
        <f t="shared" ref="D300:E300" si="83">SUM(D301:D303)</f>
        <v>409</v>
      </c>
      <c r="E300" s="53">
        <f t="shared" si="83"/>
        <v>272249.57</v>
      </c>
      <c r="F300" s="54" t="str">
        <f t="shared" si="81"/>
        <v>&gt;&gt;100</v>
      </c>
    </row>
    <row r="301" spans="1:6" ht="12.75" customHeight="1" x14ac:dyDescent="0.2">
      <c r="A301" s="55">
        <v>7111</v>
      </c>
      <c r="B301" s="87" t="s">
        <v>638</v>
      </c>
      <c r="C301" s="52" t="s">
        <v>639</v>
      </c>
      <c r="D301" s="312">
        <v>409</v>
      </c>
      <c r="E301" s="244">
        <v>272249.57</v>
      </c>
      <c r="F301" s="54" t="str">
        <f t="shared" si="81"/>
        <v>&gt;&gt;100</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508275.39</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v>2250</v>
      </c>
      <c r="F307" s="54" t="str">
        <f t="shared" si="81"/>
        <v>-</v>
      </c>
    </row>
    <row r="308" spans="1:6" ht="12.75" customHeight="1" x14ac:dyDescent="0.2">
      <c r="A308" s="55">
        <v>7124</v>
      </c>
      <c r="B308" s="87" t="s">
        <v>652</v>
      </c>
      <c r="C308" s="52" t="s">
        <v>653</v>
      </c>
      <c r="D308" s="244"/>
      <c r="E308" s="244">
        <v>506025.39</v>
      </c>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295358</v>
      </c>
      <c r="E311" s="53">
        <f t="shared" si="85"/>
        <v>368533.44</v>
      </c>
      <c r="F311" s="54">
        <f t="shared" si="81"/>
        <v>124.77516776251194</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250950</v>
      </c>
      <c r="E317" s="53">
        <f t="shared" si="87"/>
        <v>339783.44</v>
      </c>
      <c r="F317" s="54">
        <f t="shared" si="81"/>
        <v>135.39886033074316</v>
      </c>
    </row>
    <row r="318" spans="1:6" ht="12.75" customHeight="1" x14ac:dyDescent="0.2">
      <c r="A318" s="55">
        <v>7221</v>
      </c>
      <c r="B318" s="87" t="s">
        <v>672</v>
      </c>
      <c r="C318" s="52" t="s">
        <v>673</v>
      </c>
      <c r="D318" s="312">
        <v>2700</v>
      </c>
      <c r="E318" s="244">
        <v>72028.34</v>
      </c>
      <c r="F318" s="54">
        <f t="shared" si="81"/>
        <v>2667.7162962962962</v>
      </c>
    </row>
    <row r="319" spans="1:6" ht="12.75" customHeight="1" x14ac:dyDescent="0.2">
      <c r="A319" s="55">
        <v>7222</v>
      </c>
      <c r="B319" s="87" t="s">
        <v>674</v>
      </c>
      <c r="C319" s="52" t="s">
        <v>675</v>
      </c>
      <c r="D319" s="312"/>
      <c r="E319" s="244">
        <v>7282.4</v>
      </c>
      <c r="F319" s="54" t="str">
        <f t="shared" si="81"/>
        <v>-</v>
      </c>
    </row>
    <row r="320" spans="1:6" ht="12.75" customHeight="1" x14ac:dyDescent="0.2">
      <c r="A320" s="55">
        <v>7223</v>
      </c>
      <c r="B320" s="87" t="s">
        <v>676</v>
      </c>
      <c r="C320" s="52" t="s">
        <v>677</v>
      </c>
      <c r="D320" s="312"/>
      <c r="E320" s="244">
        <v>600</v>
      </c>
      <c r="F320" s="54" t="str">
        <f t="shared" si="81"/>
        <v>-</v>
      </c>
    </row>
    <row r="321" spans="1:6" ht="12.75" customHeight="1" x14ac:dyDescent="0.2">
      <c r="A321" s="55">
        <v>7224</v>
      </c>
      <c r="B321" s="87" t="s">
        <v>678</v>
      </c>
      <c r="C321" s="52" t="s">
        <v>679</v>
      </c>
      <c r="D321" s="312"/>
      <c r="E321" s="244"/>
      <c r="F321" s="54" t="str">
        <f t="shared" si="81"/>
        <v>-</v>
      </c>
    </row>
    <row r="322" spans="1:6" ht="12.75" customHeight="1" x14ac:dyDescent="0.2">
      <c r="A322" s="55">
        <v>7225</v>
      </c>
      <c r="B322" s="87" t="s">
        <v>680</v>
      </c>
      <c r="C322" s="52" t="s">
        <v>681</v>
      </c>
      <c r="D322" s="312"/>
      <c r="E322" s="244"/>
      <c r="F322" s="54" t="str">
        <f t="shared" si="81"/>
        <v>-</v>
      </c>
    </row>
    <row r="323" spans="1:6" ht="12.75" customHeight="1" x14ac:dyDescent="0.2">
      <c r="A323" s="55">
        <v>7226</v>
      </c>
      <c r="B323" s="87" t="s">
        <v>682</v>
      </c>
      <c r="C323" s="52" t="s">
        <v>683</v>
      </c>
      <c r="D323" s="312"/>
      <c r="E323" s="244"/>
      <c r="F323" s="54" t="str">
        <f t="shared" si="81"/>
        <v>-</v>
      </c>
    </row>
    <row r="324" spans="1:6" ht="12.75" customHeight="1" x14ac:dyDescent="0.2">
      <c r="A324" s="55">
        <v>7227</v>
      </c>
      <c r="B324" s="87" t="s">
        <v>684</v>
      </c>
      <c r="C324" s="52" t="s">
        <v>685</v>
      </c>
      <c r="D324" s="312">
        <v>248250</v>
      </c>
      <c r="E324" s="244">
        <v>259872.7</v>
      </c>
      <c r="F324" s="54">
        <f t="shared" si="81"/>
        <v>104.68185297079557</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44408</v>
      </c>
      <c r="E326" s="53">
        <f t="shared" si="88"/>
        <v>0</v>
      </c>
      <c r="F326" s="54">
        <f t="shared" si="81"/>
        <v>0</v>
      </c>
    </row>
    <row r="327" spans="1:6" ht="12.75" customHeight="1" x14ac:dyDescent="0.2">
      <c r="A327" s="55">
        <v>7231</v>
      </c>
      <c r="B327" s="87" t="s">
        <v>690</v>
      </c>
      <c r="C327" s="52" t="s">
        <v>691</v>
      </c>
      <c r="D327" s="312">
        <v>44408</v>
      </c>
      <c r="E327" s="244"/>
      <c r="F327" s="54">
        <f t="shared" si="81"/>
        <v>0</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28750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v>28750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12141449</v>
      </c>
      <c r="E350" s="53">
        <f t="shared" si="95"/>
        <v>21057929.480000004</v>
      </c>
      <c r="F350" s="54">
        <f t="shared" si="81"/>
        <v>173.4383555043554</v>
      </c>
    </row>
    <row r="351" spans="1:6" ht="12.75" customHeight="1" x14ac:dyDescent="0.2">
      <c r="A351" s="55">
        <v>41</v>
      </c>
      <c r="B351" s="87" t="s">
        <v>738</v>
      </c>
      <c r="C351" s="52" t="s">
        <v>739</v>
      </c>
      <c r="D351" s="53">
        <f t="shared" ref="D351:E351" si="96">D352+D356</f>
        <v>400631</v>
      </c>
      <c r="E351" s="53">
        <f t="shared" si="96"/>
        <v>144853.75</v>
      </c>
      <c r="F351" s="54">
        <f t="shared" si="81"/>
        <v>36.156400777773065</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400631</v>
      </c>
      <c r="E356" s="53">
        <f t="shared" si="98"/>
        <v>144853.75</v>
      </c>
      <c r="F356" s="54">
        <f t="shared" si="81"/>
        <v>36.156400777773065</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312">
        <v>7125</v>
      </c>
      <c r="E359" s="244">
        <v>144853.75</v>
      </c>
      <c r="F359" s="54">
        <f t="shared" si="81"/>
        <v>2033.0350877192984</v>
      </c>
    </row>
    <row r="360" spans="1:6" ht="12.75" customHeight="1" x14ac:dyDescent="0.2">
      <c r="A360" s="55">
        <v>4124</v>
      </c>
      <c r="B360" s="87" t="s">
        <v>652</v>
      </c>
      <c r="C360" s="52" t="s">
        <v>751</v>
      </c>
      <c r="D360" s="312">
        <v>393506</v>
      </c>
      <c r="E360" s="244"/>
      <c r="F360" s="54">
        <f t="shared" si="81"/>
        <v>0</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8411717</v>
      </c>
      <c r="E363" s="53">
        <f t="shared" si="99"/>
        <v>15990582.160000002</v>
      </c>
      <c r="F363" s="54">
        <f t="shared" si="81"/>
        <v>190.09890798751317</v>
      </c>
    </row>
    <row r="364" spans="1:6" ht="12.75" customHeight="1" x14ac:dyDescent="0.2">
      <c r="A364" s="55">
        <v>421</v>
      </c>
      <c r="B364" s="87" t="s">
        <v>756</v>
      </c>
      <c r="C364" s="52" t="s">
        <v>757</v>
      </c>
      <c r="D364" s="53">
        <f t="shared" ref="D364:E364" si="100">SUM(D365:D368)</f>
        <v>3561753</v>
      </c>
      <c r="E364" s="53">
        <f t="shared" si="100"/>
        <v>10197648.34</v>
      </c>
      <c r="F364" s="54">
        <f t="shared" si="81"/>
        <v>286.30981261193574</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312">
        <v>3561753</v>
      </c>
      <c r="E366" s="244">
        <v>10197648.34</v>
      </c>
      <c r="F366" s="54">
        <f t="shared" si="81"/>
        <v>286.30981261193574</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4245491</v>
      </c>
      <c r="E369" s="53">
        <f t="shared" si="101"/>
        <v>3875611.3899999997</v>
      </c>
      <c r="F369" s="54">
        <f t="shared" si="81"/>
        <v>91.287707122686157</v>
      </c>
    </row>
    <row r="370" spans="1:6" ht="12.75" customHeight="1" x14ac:dyDescent="0.2">
      <c r="A370" s="55">
        <v>4221</v>
      </c>
      <c r="B370" s="87" t="s">
        <v>672</v>
      </c>
      <c r="C370" s="52" t="s">
        <v>764</v>
      </c>
      <c r="D370" s="312">
        <v>1498707</v>
      </c>
      <c r="E370" s="244">
        <v>1782274.18</v>
      </c>
      <c r="F370" s="54">
        <f t="shared" si="81"/>
        <v>118.92078838625562</v>
      </c>
    </row>
    <row r="371" spans="1:6" ht="12.75" customHeight="1" x14ac:dyDescent="0.2">
      <c r="A371" s="55">
        <v>4222</v>
      </c>
      <c r="B371" s="87" t="s">
        <v>765</v>
      </c>
      <c r="C371" s="52" t="s">
        <v>766</v>
      </c>
      <c r="D371" s="312">
        <v>694538</v>
      </c>
      <c r="E371" s="244">
        <v>499296.2</v>
      </c>
      <c r="F371" s="54">
        <f t="shared" si="81"/>
        <v>71.888967918242059</v>
      </c>
    </row>
    <row r="372" spans="1:6" ht="12.75" customHeight="1" x14ac:dyDescent="0.2">
      <c r="A372" s="55">
        <v>4223</v>
      </c>
      <c r="B372" s="87" t="s">
        <v>676</v>
      </c>
      <c r="C372" s="52" t="s">
        <v>767</v>
      </c>
      <c r="D372" s="312">
        <v>87834</v>
      </c>
      <c r="E372" s="244">
        <v>269375.26</v>
      </c>
      <c r="F372" s="54">
        <f t="shared" si="81"/>
        <v>306.6867727759182</v>
      </c>
    </row>
    <row r="373" spans="1:6" ht="12.75" customHeight="1" x14ac:dyDescent="0.2">
      <c r="A373" s="55">
        <v>4224</v>
      </c>
      <c r="B373" s="87" t="s">
        <v>678</v>
      </c>
      <c r="C373" s="52" t="s">
        <v>768</v>
      </c>
      <c r="D373" s="312">
        <v>79246</v>
      </c>
      <c r="E373" s="244"/>
      <c r="F373" s="54">
        <f t="shared" si="81"/>
        <v>0</v>
      </c>
    </row>
    <row r="374" spans="1:6" ht="12.75" customHeight="1" x14ac:dyDescent="0.2">
      <c r="A374" s="55">
        <v>4225</v>
      </c>
      <c r="B374" s="87" t="s">
        <v>680</v>
      </c>
      <c r="C374" s="52" t="s">
        <v>769</v>
      </c>
      <c r="D374" s="312"/>
      <c r="E374" s="244"/>
      <c r="F374" s="54" t="str">
        <f t="shared" si="81"/>
        <v>-</v>
      </c>
    </row>
    <row r="375" spans="1:6" ht="12.75" customHeight="1" x14ac:dyDescent="0.2">
      <c r="A375" s="55">
        <v>4226</v>
      </c>
      <c r="B375" s="87" t="s">
        <v>682</v>
      </c>
      <c r="C375" s="52" t="s">
        <v>770</v>
      </c>
      <c r="D375" s="312"/>
      <c r="E375" s="244">
        <v>533013.25</v>
      </c>
      <c r="F375" s="54" t="str">
        <f t="shared" si="81"/>
        <v>-</v>
      </c>
    </row>
    <row r="376" spans="1:6" ht="12.75" customHeight="1" x14ac:dyDescent="0.2">
      <c r="A376" s="55">
        <v>4227</v>
      </c>
      <c r="B376" s="234" t="s">
        <v>684</v>
      </c>
      <c r="C376" s="52" t="s">
        <v>771</v>
      </c>
      <c r="D376" s="312">
        <v>1885166</v>
      </c>
      <c r="E376" s="244">
        <v>791652.5</v>
      </c>
      <c r="F376" s="54">
        <f t="shared" si="81"/>
        <v>41.993781979942355</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588999.63</v>
      </c>
      <c r="F378" s="54" t="str">
        <f t="shared" si="81"/>
        <v>-</v>
      </c>
    </row>
    <row r="379" spans="1:6" ht="12.75" customHeight="1" x14ac:dyDescent="0.2">
      <c r="A379" s="55">
        <v>4231</v>
      </c>
      <c r="B379" s="87" t="s">
        <v>690</v>
      </c>
      <c r="C379" s="52" t="s">
        <v>775</v>
      </c>
      <c r="D379" s="244"/>
      <c r="E379" s="244">
        <v>588999.63</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604473</v>
      </c>
      <c r="E391" s="53">
        <f t="shared" si="105"/>
        <v>1328322.8</v>
      </c>
      <c r="F391" s="54">
        <f t="shared" si="81"/>
        <v>219.74890524473386</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312">
        <v>425223</v>
      </c>
      <c r="E393" s="244">
        <v>400127.8</v>
      </c>
      <c r="F393" s="54">
        <f t="shared" si="81"/>
        <v>94.098343692603649</v>
      </c>
    </row>
    <row r="394" spans="1:6" ht="12.75" customHeight="1" x14ac:dyDescent="0.2">
      <c r="A394" s="55">
        <v>4263</v>
      </c>
      <c r="B394" s="87" t="s">
        <v>720</v>
      </c>
      <c r="C394" s="52" t="s">
        <v>795</v>
      </c>
      <c r="D394" s="312"/>
      <c r="E394" s="244"/>
      <c r="F394" s="54" t="str">
        <f t="shared" si="81"/>
        <v>-</v>
      </c>
    </row>
    <row r="395" spans="1:6" ht="12.75" customHeight="1" x14ac:dyDescent="0.2">
      <c r="A395" s="55">
        <v>4264</v>
      </c>
      <c r="B395" s="87" t="s">
        <v>722</v>
      </c>
      <c r="C395" s="52" t="s">
        <v>796</v>
      </c>
      <c r="D395" s="312">
        <v>179250</v>
      </c>
      <c r="E395" s="244">
        <v>928195</v>
      </c>
      <c r="F395" s="54">
        <f t="shared" si="81"/>
        <v>517.8214783821478</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3329101</v>
      </c>
      <c r="E402" s="53">
        <f t="shared" si="109"/>
        <v>4922493.57</v>
      </c>
      <c r="F402" s="54">
        <f t="shared" si="81"/>
        <v>147.86254817742088</v>
      </c>
    </row>
    <row r="403" spans="1:6" ht="12.75" customHeight="1" x14ac:dyDescent="0.2">
      <c r="A403" s="55">
        <v>451</v>
      </c>
      <c r="B403" s="87" t="s">
        <v>809</v>
      </c>
      <c r="C403" s="52" t="s">
        <v>810</v>
      </c>
      <c r="D403" s="312">
        <v>3329101</v>
      </c>
      <c r="E403" s="244">
        <v>4922493.57</v>
      </c>
      <c r="F403" s="54">
        <f t="shared" si="81"/>
        <v>147.86254817742088</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11845682</v>
      </c>
      <c r="E408" s="53">
        <f t="shared" si="111"/>
        <v>19908871.080000006</v>
      </c>
      <c r="F408" s="54">
        <f t="shared" si="81"/>
        <v>168.06859309577959</v>
      </c>
    </row>
    <row r="409" spans="1:6" ht="12.75" customHeight="1" x14ac:dyDescent="0.2">
      <c r="A409" s="55">
        <v>92212</v>
      </c>
      <c r="B409" s="87" t="s">
        <v>821</v>
      </c>
      <c r="C409" s="52" t="s">
        <v>822</v>
      </c>
      <c r="D409" s="312">
        <v>931794</v>
      </c>
      <c r="E409" s="244"/>
      <c r="F409" s="54">
        <f t="shared" si="81"/>
        <v>0</v>
      </c>
    </row>
    <row r="410" spans="1:6" ht="12.75" customHeight="1" x14ac:dyDescent="0.2">
      <c r="A410" s="55">
        <v>92222</v>
      </c>
      <c r="B410" s="87" t="s">
        <v>823</v>
      </c>
      <c r="C410" s="52" t="s">
        <v>824</v>
      </c>
      <c r="D410" s="244"/>
      <c r="E410" s="244">
        <v>376886.77</v>
      </c>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389226506</v>
      </c>
      <c r="E412" s="53">
        <f>E6+E298</f>
        <v>430521099.59999996</v>
      </c>
      <c r="F412" s="54">
        <f t="shared" si="81"/>
        <v>110.60939914508288</v>
      </c>
    </row>
    <row r="413" spans="1:6" ht="12.75" customHeight="1" x14ac:dyDescent="0.2">
      <c r="A413" s="55" t="s">
        <v>606</v>
      </c>
      <c r="B413" s="87" t="s">
        <v>829</v>
      </c>
      <c r="C413" s="52" t="s">
        <v>830</v>
      </c>
      <c r="D413" s="53">
        <f t="shared" ref="D413:E413" si="112">D289+D350</f>
        <v>383146231</v>
      </c>
      <c r="E413" s="53">
        <f t="shared" si="112"/>
        <v>420020355.24000001</v>
      </c>
      <c r="F413" s="54">
        <f t="shared" si="81"/>
        <v>109.6240341823955</v>
      </c>
    </row>
    <row r="414" spans="1:6" ht="12.75" customHeight="1" x14ac:dyDescent="0.2">
      <c r="A414" s="55" t="s">
        <v>606</v>
      </c>
      <c r="B414" s="87" t="s">
        <v>831</v>
      </c>
      <c r="C414" s="52" t="s">
        <v>832</v>
      </c>
      <c r="D414" s="53">
        <f t="shared" ref="D414:E414" si="113">IF(D412&gt;=D413,D412-D413,0)</f>
        <v>6080275</v>
      </c>
      <c r="E414" s="53">
        <f t="shared" si="113"/>
        <v>10500744.359999955</v>
      </c>
      <c r="F414" s="54">
        <f t="shared" si="81"/>
        <v>172.70179983635535</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34942743</v>
      </c>
      <c r="E416" s="53">
        <f t="shared" si="115"/>
        <v>47330253.049999997</v>
      </c>
      <c r="F416" s="54">
        <f t="shared" si="81"/>
        <v>135.45088045892675</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7567230</v>
      </c>
      <c r="E418" s="64">
        <f t="shared" si="117"/>
        <v>8412919.9499999993</v>
      </c>
      <c r="F418" s="59">
        <f t="shared" si="81"/>
        <v>111.17568714047279</v>
      </c>
    </row>
    <row r="419" spans="1:6" s="77" customFormat="1" ht="20.100000000000001" customHeight="1" x14ac:dyDescent="0.2">
      <c r="A419" s="359" t="s">
        <v>843</v>
      </c>
      <c r="B419" s="360"/>
      <c r="C419" s="221"/>
      <c r="D419" s="60"/>
      <c r="E419" s="60"/>
      <c r="F419" s="61"/>
    </row>
    <row r="420" spans="1:6" ht="12.75" customHeight="1" x14ac:dyDescent="0.2">
      <c r="A420" s="55">
        <v>8</v>
      </c>
      <c r="B420" s="87" t="s">
        <v>844</v>
      </c>
      <c r="C420" s="52" t="s">
        <v>845</v>
      </c>
      <c r="D420" s="53">
        <f t="shared" ref="D420:E420" si="118">D421+D459+D472+D484+D515</f>
        <v>1223884</v>
      </c>
      <c r="E420" s="53">
        <f t="shared" si="118"/>
        <v>144666.16</v>
      </c>
      <c r="F420" s="54">
        <f t="shared" ref="F420:F647" si="119">IF(D420&lt;&gt;0,IF(E420/D420&gt;=100,"&gt;&gt;100",E420/D420*100),"-")</f>
        <v>11.820250938814462</v>
      </c>
    </row>
    <row r="421" spans="1:6" ht="24" x14ac:dyDescent="0.2">
      <c r="A421" s="55">
        <v>81</v>
      </c>
      <c r="B421" s="234" t="s">
        <v>846</v>
      </c>
      <c r="C421" s="52" t="s">
        <v>847</v>
      </c>
      <c r="D421" s="53">
        <f t="shared" ref="D421:E421" si="120">D422+D427+D430+D434+D435+D442+D447+D455</f>
        <v>800000</v>
      </c>
      <c r="E421" s="53">
        <f t="shared" si="120"/>
        <v>0</v>
      </c>
      <c r="F421" s="54">
        <f t="shared" si="119"/>
        <v>0</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800000</v>
      </c>
      <c r="E427" s="53">
        <f t="shared" si="122"/>
        <v>0</v>
      </c>
      <c r="F427" s="54">
        <f t="shared" si="119"/>
        <v>0</v>
      </c>
    </row>
    <row r="428" spans="1:6" ht="24" x14ac:dyDescent="0.2">
      <c r="A428" s="55">
        <v>8121</v>
      </c>
      <c r="B428" s="234" t="s">
        <v>860</v>
      </c>
      <c r="C428" s="52" t="s">
        <v>861</v>
      </c>
      <c r="D428" s="312">
        <v>800000</v>
      </c>
      <c r="E428" s="244"/>
      <c r="F428" s="54">
        <f t="shared" si="119"/>
        <v>0</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400329</v>
      </c>
      <c r="E472" s="53">
        <f t="shared" si="133"/>
        <v>144666.16</v>
      </c>
      <c r="F472" s="54">
        <f t="shared" si="119"/>
        <v>36.136817467632874</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312">
        <v>400329</v>
      </c>
      <c r="E477" s="244">
        <v>144666.16</v>
      </c>
      <c r="F477" s="54">
        <f t="shared" si="119"/>
        <v>36.136817467632874</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23555</v>
      </c>
      <c r="E484" s="53">
        <f t="shared" si="137"/>
        <v>0</v>
      </c>
      <c r="F484" s="54">
        <f t="shared" si="119"/>
        <v>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23555</v>
      </c>
      <c r="E507" s="53">
        <f t="shared" si="142"/>
        <v>0</v>
      </c>
      <c r="F507" s="54">
        <f t="shared" si="119"/>
        <v>0</v>
      </c>
    </row>
    <row r="508" spans="1:6" ht="12.75" customHeight="1" x14ac:dyDescent="0.2">
      <c r="A508" s="55">
        <v>8471</v>
      </c>
      <c r="B508" s="87" t="s">
        <v>1020</v>
      </c>
      <c r="C508" s="52" t="s">
        <v>1021</v>
      </c>
      <c r="D508" s="312">
        <v>23555</v>
      </c>
      <c r="E508" s="244"/>
      <c r="F508" s="54">
        <f t="shared" si="119"/>
        <v>0</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2688401</v>
      </c>
      <c r="E528" s="53">
        <f t="shared" si="148"/>
        <v>3711955.55</v>
      </c>
      <c r="F528" s="54">
        <f t="shared" si="119"/>
        <v>138.07298650759316</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1000000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1000000</v>
      </c>
      <c r="F585" s="54" t="str">
        <f t="shared" si="119"/>
        <v>-</v>
      </c>
    </row>
    <row r="586" spans="1:6" ht="12.75" customHeight="1" x14ac:dyDescent="0.2">
      <c r="A586" s="55">
        <v>5321</v>
      </c>
      <c r="B586" s="87" t="s">
        <v>1168</v>
      </c>
      <c r="C586" s="52" t="s">
        <v>1169</v>
      </c>
      <c r="D586" s="244"/>
      <c r="E586" s="244">
        <v>1000000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2688401</v>
      </c>
      <c r="E593" s="53">
        <f t="shared" si="167"/>
        <v>2711955.55</v>
      </c>
      <c r="F593" s="54">
        <f t="shared" si="119"/>
        <v>100.87615463615731</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1939167</v>
      </c>
      <c r="E605" s="53">
        <f t="shared" si="171"/>
        <v>1939166.68</v>
      </c>
      <c r="F605" s="54">
        <f t="shared" si="119"/>
        <v>99.999983498069014</v>
      </c>
    </row>
    <row r="606" spans="1:6" ht="24" x14ac:dyDescent="0.2">
      <c r="A606" s="55">
        <v>5443</v>
      </c>
      <c r="B606" s="87" t="s">
        <v>1207</v>
      </c>
      <c r="C606" s="52" t="s">
        <v>1208</v>
      </c>
      <c r="D606" s="312">
        <v>1939167</v>
      </c>
      <c r="E606" s="244">
        <v>1939166.68</v>
      </c>
      <c r="F606" s="54">
        <f t="shared" si="119"/>
        <v>99.999983498069014</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749234</v>
      </c>
      <c r="E617" s="53">
        <f t="shared" si="173"/>
        <v>772788.87</v>
      </c>
      <c r="F617" s="54">
        <f t="shared" si="119"/>
        <v>103.14386026261488</v>
      </c>
    </row>
    <row r="618" spans="1:6" ht="12.75" customHeight="1" x14ac:dyDescent="0.2">
      <c r="A618" s="55">
        <v>5471</v>
      </c>
      <c r="B618" s="87" t="s">
        <v>1231</v>
      </c>
      <c r="C618" s="52" t="s">
        <v>1232</v>
      </c>
      <c r="D618" s="312">
        <v>749234</v>
      </c>
      <c r="E618" s="244">
        <v>772788.87</v>
      </c>
      <c r="F618" s="54">
        <f t="shared" si="119"/>
        <v>103.14386026261488</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1464517</v>
      </c>
      <c r="E636" s="53">
        <f t="shared" si="179"/>
        <v>3567289.3899999997</v>
      </c>
      <c r="F636" s="54">
        <f t="shared" si="119"/>
        <v>243.58128925782356</v>
      </c>
    </row>
    <row r="637" spans="1:6" ht="12.75" customHeight="1" x14ac:dyDescent="0.2">
      <c r="A637" s="55">
        <v>92213</v>
      </c>
      <c r="B637" s="87" t="s">
        <v>1269</v>
      </c>
      <c r="C637" s="52" t="s">
        <v>1270</v>
      </c>
      <c r="D637" s="312">
        <v>81339</v>
      </c>
      <c r="E637" s="244"/>
      <c r="F637" s="54">
        <f t="shared" si="119"/>
        <v>0</v>
      </c>
    </row>
    <row r="638" spans="1:6" ht="12.75" customHeight="1" x14ac:dyDescent="0.2">
      <c r="A638" s="55">
        <v>92223</v>
      </c>
      <c r="B638" s="87" t="s">
        <v>1271</v>
      </c>
      <c r="C638" s="52" t="s">
        <v>1272</v>
      </c>
      <c r="D638" s="244"/>
      <c r="E638" s="244">
        <v>23350.63</v>
      </c>
      <c r="F638" s="54" t="str">
        <f t="shared" si="119"/>
        <v>-</v>
      </c>
    </row>
    <row r="639" spans="1:6" ht="12.75" customHeight="1" x14ac:dyDescent="0.2">
      <c r="A639" s="55" t="s">
        <v>606</v>
      </c>
      <c r="B639" s="87" t="s">
        <v>1273</v>
      </c>
      <c r="C639" s="52" t="s">
        <v>1274</v>
      </c>
      <c r="D639" s="53">
        <f t="shared" ref="D639:E639" si="180">D412+D420</f>
        <v>390450390</v>
      </c>
      <c r="E639" s="53">
        <f t="shared" si="180"/>
        <v>430665765.75999999</v>
      </c>
      <c r="F639" s="54">
        <f t="shared" si="119"/>
        <v>110.29974019490672</v>
      </c>
    </row>
    <row r="640" spans="1:6" ht="12.75" customHeight="1" x14ac:dyDescent="0.2">
      <c r="A640" s="55" t="s">
        <v>606</v>
      </c>
      <c r="B640" s="87" t="s">
        <v>1275</v>
      </c>
      <c r="C640" s="52" t="s">
        <v>1276</v>
      </c>
      <c r="D640" s="53">
        <f t="shared" ref="D640:E640" si="181">D413+D528</f>
        <v>385834632</v>
      </c>
      <c r="E640" s="53">
        <f t="shared" si="181"/>
        <v>423732310.79000002</v>
      </c>
      <c r="F640" s="54">
        <f t="shared" si="119"/>
        <v>109.82225949846824</v>
      </c>
    </row>
    <row r="641" spans="1:6" ht="12.75" customHeight="1" x14ac:dyDescent="0.2">
      <c r="A641" s="55" t="s">
        <v>606</v>
      </c>
      <c r="B641" s="87" t="s">
        <v>1277</v>
      </c>
      <c r="C641" s="52" t="s">
        <v>1278</v>
      </c>
      <c r="D641" s="53">
        <f t="shared" ref="D641:E641" si="182">IF(D639&gt;=D640,D639-D640,0)</f>
        <v>4615758</v>
      </c>
      <c r="E641" s="53">
        <f t="shared" si="182"/>
        <v>6933454.969999969</v>
      </c>
      <c r="F641" s="54">
        <f t="shared" si="119"/>
        <v>150.2127054754597</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35024082</v>
      </c>
      <c r="E643" s="53">
        <f t="shared" si="184"/>
        <v>47306902.419999994</v>
      </c>
      <c r="F643" s="54">
        <f t="shared" si="119"/>
        <v>135.06964271040707</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39639840</v>
      </c>
      <c r="E645" s="53">
        <f t="shared" si="186"/>
        <v>54240357.389999963</v>
      </c>
      <c r="F645" s="54">
        <f t="shared" si="119"/>
        <v>136.83293724192623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313">
        <v>1156158</v>
      </c>
      <c r="E647" s="245">
        <v>1357904.66</v>
      </c>
      <c r="F647" s="59">
        <f t="shared" si="119"/>
        <v>117.44974821780414</v>
      </c>
    </row>
    <row r="648" spans="1:6" s="77" customFormat="1" ht="20.100000000000001" customHeight="1" x14ac:dyDescent="0.2">
      <c r="A648" s="359" t="s">
        <v>1291</v>
      </c>
      <c r="B648" s="360"/>
      <c r="C648" s="221"/>
      <c r="D648" s="60"/>
      <c r="E648" s="60"/>
      <c r="F648" s="61"/>
    </row>
    <row r="649" spans="1:6" ht="12.75" customHeight="1" x14ac:dyDescent="0.2">
      <c r="A649" s="55">
        <v>11</v>
      </c>
      <c r="B649" s="87" t="s">
        <v>1292</v>
      </c>
      <c r="C649" s="52" t="s">
        <v>1293</v>
      </c>
      <c r="D649" s="314">
        <v>53476271</v>
      </c>
      <c r="E649" s="244">
        <v>69748054.319999993</v>
      </c>
      <c r="F649" s="54">
        <f t="shared" ref="F649:F724" si="188">IF(D649&lt;&gt;0,IF(E649/D649&gt;=100,"&gt;&gt;100",E649/D649*100),"-")</f>
        <v>130.42804409454803</v>
      </c>
    </row>
    <row r="650" spans="1:6" ht="12.75" customHeight="1" x14ac:dyDescent="0.2">
      <c r="A650" s="55" t="s">
        <v>1294</v>
      </c>
      <c r="B650" s="87" t="s">
        <v>1295</v>
      </c>
      <c r="C650" s="52" t="s">
        <v>1294</v>
      </c>
      <c r="D650" s="312">
        <v>419190015</v>
      </c>
      <c r="E650" s="244">
        <v>463356898.56</v>
      </c>
      <c r="F650" s="54">
        <f t="shared" si="188"/>
        <v>110.53624418033907</v>
      </c>
    </row>
    <row r="651" spans="1:6" ht="12.75" customHeight="1" x14ac:dyDescent="0.2">
      <c r="A651" s="55" t="s">
        <v>1296</v>
      </c>
      <c r="B651" s="87" t="s">
        <v>1297</v>
      </c>
      <c r="C651" s="52" t="s">
        <v>1296</v>
      </c>
      <c r="D651" s="312">
        <v>402918232</v>
      </c>
      <c r="E651" s="244">
        <v>434520296.31</v>
      </c>
      <c r="F651" s="54">
        <f t="shared" si="188"/>
        <v>107.84329469359928</v>
      </c>
    </row>
    <row r="652" spans="1:6" ht="24" x14ac:dyDescent="0.2">
      <c r="A652" s="55">
        <v>11</v>
      </c>
      <c r="B652" s="87" t="s">
        <v>1298</v>
      </c>
      <c r="C652" s="52" t="s">
        <v>1299</v>
      </c>
      <c r="D652" s="53">
        <f t="shared" ref="D652:E652" si="189">+D649+D650-D651</f>
        <v>69748054</v>
      </c>
      <c r="E652" s="53">
        <f t="shared" si="189"/>
        <v>98584656.569999993</v>
      </c>
      <c r="F652" s="54">
        <f t="shared" si="188"/>
        <v>141.34395286497886</v>
      </c>
    </row>
    <row r="653" spans="1:6" ht="24" x14ac:dyDescent="0.2">
      <c r="A653" s="55" t="s">
        <v>606</v>
      </c>
      <c r="B653" s="87" t="s">
        <v>1300</v>
      </c>
      <c r="C653" s="52" t="s">
        <v>1301</v>
      </c>
      <c r="D653" s="312">
        <v>350</v>
      </c>
      <c r="E653" s="264">
        <v>349</v>
      </c>
      <c r="F653" s="54">
        <f t="shared" si="188"/>
        <v>99.714285714285708</v>
      </c>
    </row>
    <row r="654" spans="1:6" ht="24" x14ac:dyDescent="0.2">
      <c r="A654" s="55" t="s">
        <v>606</v>
      </c>
      <c r="B654" s="87" t="s">
        <v>1302</v>
      </c>
      <c r="C654" s="52" t="s">
        <v>1303</v>
      </c>
      <c r="D654" s="312"/>
      <c r="E654" s="264"/>
      <c r="F654" s="54" t="str">
        <f t="shared" si="188"/>
        <v>-</v>
      </c>
    </row>
    <row r="655" spans="1:6" ht="12.75" customHeight="1" x14ac:dyDescent="0.2">
      <c r="A655" s="55" t="s">
        <v>606</v>
      </c>
      <c r="B655" s="87" t="s">
        <v>1304</v>
      </c>
      <c r="C655" s="52" t="s">
        <v>1305</v>
      </c>
      <c r="D655" s="312">
        <v>334</v>
      </c>
      <c r="E655" s="264">
        <v>332</v>
      </c>
      <c r="F655" s="54">
        <f t="shared" si="188"/>
        <v>99.401197604790411</v>
      </c>
    </row>
    <row r="656" spans="1:6" ht="12.75" customHeight="1" x14ac:dyDescent="0.2">
      <c r="A656" s="55" t="s">
        <v>606</v>
      </c>
      <c r="B656" s="87" t="s">
        <v>1306</v>
      </c>
      <c r="C656" s="52" t="s">
        <v>1307</v>
      </c>
      <c r="D656" s="312"/>
      <c r="E656" s="264"/>
      <c r="F656" s="54" t="str">
        <f t="shared" si="188"/>
        <v>-</v>
      </c>
    </row>
    <row r="657" spans="1:6" ht="24" x14ac:dyDescent="0.2">
      <c r="A657" s="55" t="s">
        <v>1308</v>
      </c>
      <c r="B657" s="87" t="s">
        <v>1309</v>
      </c>
      <c r="C657" s="52" t="s">
        <v>1310</v>
      </c>
      <c r="D657" s="312">
        <v>37857612</v>
      </c>
      <c r="E657" s="244">
        <v>47606243.200000003</v>
      </c>
      <c r="F657" s="54">
        <f t="shared" si="188"/>
        <v>125.75078216766553</v>
      </c>
    </row>
    <row r="658" spans="1:6" ht="12.75" customHeight="1" x14ac:dyDescent="0.2">
      <c r="A658" s="55">
        <v>61315</v>
      </c>
      <c r="B658" s="87" t="s">
        <v>1311</v>
      </c>
      <c r="C658" s="52" t="s">
        <v>1312</v>
      </c>
      <c r="D658" s="312"/>
      <c r="E658" s="244"/>
      <c r="F658" s="54" t="str">
        <f t="shared" si="188"/>
        <v>-</v>
      </c>
    </row>
    <row r="659" spans="1:6" ht="12.75" customHeight="1" x14ac:dyDescent="0.2">
      <c r="A659" s="55">
        <v>61451</v>
      </c>
      <c r="B659" s="87" t="s">
        <v>1313</v>
      </c>
      <c r="C659" s="52" t="s">
        <v>1314</v>
      </c>
      <c r="D659" s="312">
        <v>20734698</v>
      </c>
      <c r="E659" s="244">
        <v>21420967.800000001</v>
      </c>
      <c r="F659" s="54">
        <f t="shared" si="188"/>
        <v>103.3097651096727</v>
      </c>
    </row>
    <row r="660" spans="1:6" ht="12.75" customHeight="1" x14ac:dyDescent="0.2">
      <c r="A660" s="55">
        <v>61453</v>
      </c>
      <c r="B660" s="87" t="s">
        <v>1315</v>
      </c>
      <c r="C660" s="52" t="s">
        <v>1316</v>
      </c>
      <c r="D660" s="312"/>
      <c r="E660" s="244"/>
      <c r="F660" s="54" t="str">
        <f t="shared" si="188"/>
        <v>-</v>
      </c>
    </row>
    <row r="661" spans="1:6" ht="12.75" customHeight="1" x14ac:dyDescent="0.2">
      <c r="A661" s="55">
        <v>63311</v>
      </c>
      <c r="B661" s="87" t="s">
        <v>1317</v>
      </c>
      <c r="C661" s="52" t="s">
        <v>1318</v>
      </c>
      <c r="D661" s="312">
        <v>37956661</v>
      </c>
      <c r="E661" s="244">
        <v>36333483.579999998</v>
      </c>
      <c r="F661" s="54">
        <f t="shared" si="188"/>
        <v>95.723603243183049</v>
      </c>
    </row>
    <row r="662" spans="1:6" ht="12.75" customHeight="1" x14ac:dyDescent="0.2">
      <c r="A662" s="55">
        <v>63312</v>
      </c>
      <c r="B662" s="87" t="s">
        <v>1319</v>
      </c>
      <c r="C662" s="52" t="s">
        <v>1320</v>
      </c>
      <c r="D662" s="312"/>
      <c r="E662" s="244">
        <v>46210.62</v>
      </c>
      <c r="F662" s="54" t="str">
        <f t="shared" si="188"/>
        <v>-</v>
      </c>
    </row>
    <row r="663" spans="1:6" ht="12.75" customHeight="1" x14ac:dyDescent="0.2">
      <c r="A663" s="55">
        <v>63313</v>
      </c>
      <c r="B663" s="87" t="s">
        <v>1321</v>
      </c>
      <c r="C663" s="52" t="s">
        <v>1322</v>
      </c>
      <c r="D663" s="312"/>
      <c r="E663" s="244"/>
      <c r="F663" s="54" t="str">
        <f t="shared" si="188"/>
        <v>-</v>
      </c>
    </row>
    <row r="664" spans="1:6" ht="12.75" customHeight="1" x14ac:dyDescent="0.2">
      <c r="A664" s="55">
        <v>63314</v>
      </c>
      <c r="B664" s="87" t="s">
        <v>1323</v>
      </c>
      <c r="C664" s="52" t="s">
        <v>1324</v>
      </c>
      <c r="D664" s="312">
        <v>44437</v>
      </c>
      <c r="E664" s="244"/>
      <c r="F664" s="54">
        <f t="shared" si="188"/>
        <v>0</v>
      </c>
    </row>
    <row r="665" spans="1:6" ht="12.75" customHeight="1" x14ac:dyDescent="0.2">
      <c r="A665" s="55">
        <v>63321</v>
      </c>
      <c r="B665" s="87" t="s">
        <v>1325</v>
      </c>
      <c r="C665" s="52" t="s">
        <v>1326</v>
      </c>
      <c r="D665" s="312">
        <v>1200000</v>
      </c>
      <c r="E665" s="244">
        <v>480913.91999999998</v>
      </c>
      <c r="F665" s="54">
        <f t="shared" si="188"/>
        <v>40.076160000000002</v>
      </c>
    </row>
    <row r="666" spans="1:6" ht="12.75" customHeight="1" x14ac:dyDescent="0.2">
      <c r="A666" s="55">
        <v>63322</v>
      </c>
      <c r="B666" s="87" t="s">
        <v>1327</v>
      </c>
      <c r="C666" s="52" t="s">
        <v>1328</v>
      </c>
      <c r="D666" s="312"/>
      <c r="E666" s="244"/>
      <c r="F666" s="54" t="str">
        <f t="shared" si="188"/>
        <v>-</v>
      </c>
    </row>
    <row r="667" spans="1:6" ht="12.75" customHeight="1" x14ac:dyDescent="0.2">
      <c r="A667" s="55">
        <v>63323</v>
      </c>
      <c r="B667" s="87" t="s">
        <v>1329</v>
      </c>
      <c r="C667" s="52" t="s">
        <v>1330</v>
      </c>
      <c r="D667" s="312">
        <v>461619</v>
      </c>
      <c r="E667" s="244">
        <v>3090872.21</v>
      </c>
      <c r="F667" s="54">
        <f t="shared" si="188"/>
        <v>669.57213849516586</v>
      </c>
    </row>
    <row r="668" spans="1:6" ht="12.75" customHeight="1" x14ac:dyDescent="0.2">
      <c r="A668" s="55">
        <v>63324</v>
      </c>
      <c r="B668" s="87" t="s">
        <v>1331</v>
      </c>
      <c r="C668" s="52" t="s">
        <v>1332</v>
      </c>
      <c r="D668" s="312"/>
      <c r="E668" s="244"/>
      <c r="F668" s="54" t="str">
        <f t="shared" si="188"/>
        <v>-</v>
      </c>
    </row>
    <row r="669" spans="1:6" ht="12.75" customHeight="1" x14ac:dyDescent="0.2">
      <c r="A669" s="55">
        <v>63414</v>
      </c>
      <c r="B669" s="87" t="s">
        <v>1333</v>
      </c>
      <c r="C669" s="52" t="s">
        <v>1334</v>
      </c>
      <c r="D669" s="312"/>
      <c r="E669" s="244"/>
      <c r="F669" s="54" t="str">
        <f t="shared" si="188"/>
        <v>-</v>
      </c>
    </row>
    <row r="670" spans="1:6" ht="12.75" customHeight="1" x14ac:dyDescent="0.2">
      <c r="A670" s="55">
        <v>63415</v>
      </c>
      <c r="B670" s="87" t="s">
        <v>1335</v>
      </c>
      <c r="C670" s="52" t="s">
        <v>1336</v>
      </c>
      <c r="D670" s="312">
        <v>14813</v>
      </c>
      <c r="E670" s="244"/>
      <c r="F670" s="54">
        <f t="shared" si="188"/>
        <v>0</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312">
        <v>4052091</v>
      </c>
      <c r="E694" s="244">
        <v>3122522.52</v>
      </c>
      <c r="F694" s="54">
        <f t="shared" si="188"/>
        <v>77.059535928487293</v>
      </c>
    </row>
    <row r="695" spans="1:6" ht="12.75" customHeight="1" x14ac:dyDescent="0.2">
      <c r="A695" s="55">
        <v>63812</v>
      </c>
      <c r="B695" s="234" t="s">
        <v>1370</v>
      </c>
      <c r="C695" s="52" t="s">
        <v>1371</v>
      </c>
      <c r="D695" s="312">
        <v>294845</v>
      </c>
      <c r="E695" s="244"/>
      <c r="F695" s="54">
        <f t="shared" si="188"/>
        <v>0</v>
      </c>
    </row>
    <row r="696" spans="1:6" ht="24" x14ac:dyDescent="0.2">
      <c r="A696" s="55" t="s">
        <v>1372</v>
      </c>
      <c r="B696" s="234" t="s">
        <v>1373</v>
      </c>
      <c r="C696" s="52" t="s">
        <v>1372</v>
      </c>
      <c r="D696" s="312">
        <v>323254</v>
      </c>
      <c r="E696" s="244">
        <v>236181.37</v>
      </c>
      <c r="F696" s="54">
        <f t="shared" si="188"/>
        <v>73.063711508596953</v>
      </c>
    </row>
    <row r="697" spans="1:6" ht="24" x14ac:dyDescent="0.2">
      <c r="A697" s="55" t="s">
        <v>1374</v>
      </c>
      <c r="B697" s="234" t="s">
        <v>1375</v>
      </c>
      <c r="C697" s="52" t="s">
        <v>1374</v>
      </c>
      <c r="D697" s="312"/>
      <c r="E697" s="244"/>
      <c r="F697" s="54" t="str">
        <f t="shared" si="188"/>
        <v>-</v>
      </c>
    </row>
    <row r="698" spans="1:6" ht="12.75" customHeight="1" x14ac:dyDescent="0.2">
      <c r="A698" s="55">
        <v>63821</v>
      </c>
      <c r="B698" s="234" t="s">
        <v>1376</v>
      </c>
      <c r="C698" s="52" t="s">
        <v>1377</v>
      </c>
      <c r="D698" s="312">
        <v>9344127</v>
      </c>
      <c r="E698" s="244"/>
      <c r="F698" s="54">
        <f t="shared" si="188"/>
        <v>0</v>
      </c>
    </row>
    <row r="699" spans="1:6" ht="12.75" customHeight="1" x14ac:dyDescent="0.2">
      <c r="A699" s="55">
        <v>63822</v>
      </c>
      <c r="B699" s="234" t="s">
        <v>1378</v>
      </c>
      <c r="C699" s="52" t="s">
        <v>1379</v>
      </c>
      <c r="D699" s="312">
        <v>8173</v>
      </c>
      <c r="E699" s="244"/>
      <c r="F699" s="54">
        <f t="shared" si="188"/>
        <v>0</v>
      </c>
    </row>
    <row r="700" spans="1:6" ht="24" x14ac:dyDescent="0.2">
      <c r="A700" s="55" t="s">
        <v>1380</v>
      </c>
      <c r="B700" s="234" t="s">
        <v>1381</v>
      </c>
      <c r="C700" s="52" t="s">
        <v>1380</v>
      </c>
      <c r="D700" s="312"/>
      <c r="E700" s="244"/>
      <c r="F700" s="54" t="str">
        <f t="shared" si="188"/>
        <v>-</v>
      </c>
    </row>
    <row r="701" spans="1:6" ht="24" x14ac:dyDescent="0.2">
      <c r="A701" s="55" t="s">
        <v>1382</v>
      </c>
      <c r="B701" s="234" t="s">
        <v>1383</v>
      </c>
      <c r="C701" s="52" t="s">
        <v>1382</v>
      </c>
      <c r="D701" s="312"/>
      <c r="E701" s="244"/>
      <c r="F701" s="54" t="str">
        <f t="shared" si="188"/>
        <v>-</v>
      </c>
    </row>
    <row r="702" spans="1:6" ht="12.75" customHeight="1" x14ac:dyDescent="0.2">
      <c r="A702" s="55">
        <v>64191</v>
      </c>
      <c r="B702" s="87" t="s">
        <v>1384</v>
      </c>
      <c r="C702" s="52" t="s">
        <v>1385</v>
      </c>
      <c r="D702" s="312"/>
      <c r="E702" s="244"/>
      <c r="F702" s="54" t="str">
        <f t="shared" si="188"/>
        <v>-</v>
      </c>
    </row>
    <row r="703" spans="1:6" ht="12.75" customHeight="1" x14ac:dyDescent="0.2">
      <c r="A703" s="55">
        <v>64371</v>
      </c>
      <c r="B703" s="87" t="s">
        <v>1386</v>
      </c>
      <c r="C703" s="52" t="s">
        <v>1387</v>
      </c>
      <c r="D703" s="312"/>
      <c r="E703" s="244"/>
      <c r="F703" s="54" t="str">
        <f t="shared" si="188"/>
        <v>-</v>
      </c>
    </row>
    <row r="704" spans="1:6" ht="12.75" customHeight="1" x14ac:dyDescent="0.2">
      <c r="A704" s="55">
        <v>64372</v>
      </c>
      <c r="B704" s="87" t="s">
        <v>1388</v>
      </c>
      <c r="C704" s="52" t="s">
        <v>1389</v>
      </c>
      <c r="D704" s="312"/>
      <c r="E704" s="244"/>
      <c r="F704" s="54" t="str">
        <f t="shared" si="188"/>
        <v>-</v>
      </c>
    </row>
    <row r="705" spans="1:6" ht="12.75" customHeight="1" x14ac:dyDescent="0.2">
      <c r="A705" s="55">
        <v>64373</v>
      </c>
      <c r="B705" s="87" t="s">
        <v>1390</v>
      </c>
      <c r="C705" s="52" t="s">
        <v>1391</v>
      </c>
      <c r="D705" s="312"/>
      <c r="E705" s="244"/>
      <c r="F705" s="54" t="str">
        <f t="shared" si="188"/>
        <v>-</v>
      </c>
    </row>
    <row r="706" spans="1:6" ht="12.75" customHeight="1" x14ac:dyDescent="0.2">
      <c r="A706" s="55">
        <v>64374</v>
      </c>
      <c r="B706" s="87" t="s">
        <v>1392</v>
      </c>
      <c r="C706" s="52" t="s">
        <v>1393</v>
      </c>
      <c r="D706" s="312"/>
      <c r="E706" s="244"/>
      <c r="F706" s="54" t="str">
        <f t="shared" si="188"/>
        <v>-</v>
      </c>
    </row>
    <row r="707" spans="1:6" ht="12.75" customHeight="1" x14ac:dyDescent="0.2">
      <c r="A707" s="55">
        <v>64375</v>
      </c>
      <c r="B707" s="87" t="s">
        <v>1394</v>
      </c>
      <c r="C707" s="52" t="s">
        <v>1395</v>
      </c>
      <c r="D707" s="312"/>
      <c r="E707" s="244"/>
      <c r="F707" s="54" t="str">
        <f t="shared" si="188"/>
        <v>-</v>
      </c>
    </row>
    <row r="708" spans="1:6" ht="24" x14ac:dyDescent="0.2">
      <c r="A708" s="55">
        <v>64376</v>
      </c>
      <c r="B708" s="234" t="s">
        <v>1396</v>
      </c>
      <c r="C708" s="52" t="s">
        <v>1397</v>
      </c>
      <c r="D708" s="312"/>
      <c r="E708" s="244"/>
      <c r="F708" s="54" t="str">
        <f t="shared" si="188"/>
        <v>-</v>
      </c>
    </row>
    <row r="709" spans="1:6" ht="24" x14ac:dyDescent="0.2">
      <c r="A709" s="55">
        <v>64377</v>
      </c>
      <c r="B709" s="87" t="s">
        <v>1398</v>
      </c>
      <c r="C709" s="52" t="s">
        <v>1399</v>
      </c>
      <c r="D709" s="312"/>
      <c r="E709" s="244"/>
      <c r="F709" s="54" t="str">
        <f t="shared" si="188"/>
        <v>-</v>
      </c>
    </row>
    <row r="710" spans="1:6" ht="12.75" customHeight="1" x14ac:dyDescent="0.2">
      <c r="A710" s="55">
        <v>65264</v>
      </c>
      <c r="B710" s="87" t="s">
        <v>1400</v>
      </c>
      <c r="C710" s="52" t="s">
        <v>1401</v>
      </c>
      <c r="D710" s="312"/>
      <c r="E710" s="244"/>
      <c r="F710" s="54" t="str">
        <f t="shared" si="188"/>
        <v>-</v>
      </c>
    </row>
    <row r="711" spans="1:6" ht="12.75" customHeight="1" x14ac:dyDescent="0.2">
      <c r="A711" s="55">
        <v>65265</v>
      </c>
      <c r="B711" s="87" t="s">
        <v>1402</v>
      </c>
      <c r="C711" s="52" t="s">
        <v>1403</v>
      </c>
      <c r="D711" s="312"/>
      <c r="E711" s="244"/>
      <c r="F711" s="54" t="str">
        <f t="shared" si="188"/>
        <v>-</v>
      </c>
    </row>
    <row r="712" spans="1:6" ht="12.75" customHeight="1" x14ac:dyDescent="0.2">
      <c r="A712" s="55" t="s">
        <v>1404</v>
      </c>
      <c r="B712" s="87" t="s">
        <v>1405</v>
      </c>
      <c r="C712" s="52" t="s">
        <v>1404</v>
      </c>
      <c r="D712" s="312">
        <v>45117</v>
      </c>
      <c r="E712" s="244">
        <v>33215.379999999997</v>
      </c>
      <c r="F712" s="54">
        <f t="shared" si="188"/>
        <v>73.620542145976003</v>
      </c>
    </row>
    <row r="713" spans="1:6" ht="24" x14ac:dyDescent="0.2">
      <c r="A713" s="55">
        <v>66341</v>
      </c>
      <c r="B713" s="87" t="s">
        <v>1406</v>
      </c>
      <c r="C713" s="56">
        <v>66341</v>
      </c>
      <c r="D713" s="312"/>
      <c r="E713" s="244"/>
      <c r="F713" s="54" t="str">
        <f t="shared" si="188"/>
        <v>-</v>
      </c>
    </row>
    <row r="714" spans="1:6" ht="24" x14ac:dyDescent="0.2">
      <c r="A714" s="55">
        <v>66342</v>
      </c>
      <c r="B714" s="87" t="s">
        <v>1407</v>
      </c>
      <c r="C714" s="56">
        <v>66342</v>
      </c>
      <c r="D714" s="312"/>
      <c r="E714" s="244"/>
      <c r="F714" s="54" t="str">
        <f t="shared" si="188"/>
        <v>-</v>
      </c>
    </row>
    <row r="715" spans="1:6" ht="24" x14ac:dyDescent="0.2">
      <c r="A715" s="55">
        <v>66343</v>
      </c>
      <c r="B715" s="87" t="s">
        <v>1408</v>
      </c>
      <c r="C715" s="56">
        <v>66343</v>
      </c>
      <c r="D715" s="312"/>
      <c r="E715" s="244"/>
      <c r="F715" s="54" t="str">
        <f t="shared" si="188"/>
        <v>-</v>
      </c>
    </row>
    <row r="716" spans="1:6" ht="12.75" customHeight="1" x14ac:dyDescent="0.2">
      <c r="A716" s="55">
        <v>31214</v>
      </c>
      <c r="B716" s="87" t="s">
        <v>1409</v>
      </c>
      <c r="C716" s="52" t="s">
        <v>1410</v>
      </c>
      <c r="D716" s="312">
        <v>40000</v>
      </c>
      <c r="E716" s="244">
        <v>48000</v>
      </c>
      <c r="F716" s="54">
        <f t="shared" si="188"/>
        <v>120</v>
      </c>
    </row>
    <row r="717" spans="1:6" ht="12.75" customHeight="1" x14ac:dyDescent="0.2">
      <c r="A717" s="55">
        <v>31215</v>
      </c>
      <c r="B717" s="87" t="s">
        <v>1411</v>
      </c>
      <c r="C717" s="52" t="s">
        <v>1412</v>
      </c>
      <c r="D717" s="312">
        <v>134250</v>
      </c>
      <c r="E717" s="244">
        <v>119000</v>
      </c>
      <c r="F717" s="54">
        <f t="shared" si="188"/>
        <v>88.640595903165732</v>
      </c>
    </row>
    <row r="718" spans="1:6" ht="12.75" customHeight="1" x14ac:dyDescent="0.2">
      <c r="A718" s="55">
        <v>32121</v>
      </c>
      <c r="B718" s="87" t="s">
        <v>1413</v>
      </c>
      <c r="C718" s="52" t="s">
        <v>1414</v>
      </c>
      <c r="D718" s="312">
        <v>1556106</v>
      </c>
      <c r="E718" s="244">
        <v>1959413.04</v>
      </c>
      <c r="F718" s="54">
        <f t="shared" si="188"/>
        <v>125.91770997605562</v>
      </c>
    </row>
    <row r="719" spans="1:6" ht="12.75" customHeight="1" x14ac:dyDescent="0.2">
      <c r="A719" s="55" t="s">
        <v>1415</v>
      </c>
      <c r="B719" s="87" t="s">
        <v>1416</v>
      </c>
      <c r="C719" s="52" t="s">
        <v>1415</v>
      </c>
      <c r="D719" s="312"/>
      <c r="E719" s="244"/>
      <c r="F719" s="54" t="str">
        <f t="shared" si="188"/>
        <v>-</v>
      </c>
    </row>
    <row r="720" spans="1:6" ht="12.75" customHeight="1" x14ac:dyDescent="0.2">
      <c r="A720" s="55" t="s">
        <v>1417</v>
      </c>
      <c r="B720" s="87" t="s">
        <v>1418</v>
      </c>
      <c r="C720" s="52" t="s">
        <v>1417</v>
      </c>
      <c r="D720" s="312">
        <v>133720</v>
      </c>
      <c r="E720" s="244">
        <v>199581.1</v>
      </c>
      <c r="F720" s="54">
        <f t="shared" si="188"/>
        <v>149.25299132515707</v>
      </c>
    </row>
    <row r="721" spans="1:6" ht="12.75" customHeight="1" x14ac:dyDescent="0.2">
      <c r="A721" s="55" t="s">
        <v>1419</v>
      </c>
      <c r="B721" s="87" t="s">
        <v>1420</v>
      </c>
      <c r="C721" s="52" t="s">
        <v>1419</v>
      </c>
      <c r="D721" s="312">
        <v>110915</v>
      </c>
      <c r="E721" s="244">
        <v>170875.73</v>
      </c>
      <c r="F721" s="54">
        <f t="shared" si="188"/>
        <v>154.06007302889603</v>
      </c>
    </row>
    <row r="722" spans="1:6" ht="12.75" customHeight="1" x14ac:dyDescent="0.2">
      <c r="A722" s="55" t="s">
        <v>1421</v>
      </c>
      <c r="B722" s="87" t="s">
        <v>1422</v>
      </c>
      <c r="C722" s="52" t="s">
        <v>1421</v>
      </c>
      <c r="D722" s="312">
        <v>473667</v>
      </c>
      <c r="E722" s="244">
        <v>199517.94</v>
      </c>
      <c r="F722" s="54">
        <f t="shared" si="188"/>
        <v>42.121984432101037</v>
      </c>
    </row>
    <row r="723" spans="1:6" ht="12.75" customHeight="1" x14ac:dyDescent="0.2">
      <c r="A723" s="55" t="s">
        <v>1423</v>
      </c>
      <c r="B723" s="87" t="s">
        <v>1424</v>
      </c>
      <c r="C723" s="52" t="s">
        <v>1423</v>
      </c>
      <c r="D723" s="312">
        <v>117261</v>
      </c>
      <c r="E723" s="244">
        <v>177297.75</v>
      </c>
      <c r="F723" s="54">
        <f t="shared" si="188"/>
        <v>151.19924783175992</v>
      </c>
    </row>
    <row r="724" spans="1:6" ht="12.75" customHeight="1" x14ac:dyDescent="0.2">
      <c r="A724" s="55" t="s">
        <v>1425</v>
      </c>
      <c r="B724" s="87" t="s">
        <v>1426</v>
      </c>
      <c r="C724" s="52" t="s">
        <v>1425</v>
      </c>
      <c r="D724" s="312"/>
      <c r="E724" s="244"/>
      <c r="F724" s="54" t="str">
        <f t="shared" si="188"/>
        <v>-</v>
      </c>
    </row>
    <row r="725" spans="1:6" ht="12.75" customHeight="1" x14ac:dyDescent="0.2">
      <c r="A725" s="55">
        <v>32911</v>
      </c>
      <c r="B725" s="87" t="s">
        <v>1427</v>
      </c>
      <c r="C725" s="52" t="s">
        <v>1428</v>
      </c>
      <c r="D725" s="312">
        <v>999016</v>
      </c>
      <c r="E725" s="244">
        <v>805279.45</v>
      </c>
      <c r="F725" s="54">
        <f t="shared" ref="F725:F979" si="190">IF(D725&lt;&gt;0,IF(E725/D725&gt;=100,"&gt;&gt;100",E725/D725*100),"-")</f>
        <v>80.607262546345609</v>
      </c>
    </row>
    <row r="726" spans="1:6" ht="12.75" customHeight="1" x14ac:dyDescent="0.2">
      <c r="A726" s="55" t="s">
        <v>1429</v>
      </c>
      <c r="B726" s="87" t="s">
        <v>1430</v>
      </c>
      <c r="C726" s="52" t="s">
        <v>1429</v>
      </c>
      <c r="D726" s="312">
        <v>64859</v>
      </c>
      <c r="E726" s="244">
        <v>20638.419999999998</v>
      </c>
      <c r="F726" s="54">
        <f t="shared" si="190"/>
        <v>31.820441264897699</v>
      </c>
    </row>
    <row r="727" spans="1:6" ht="12.75" customHeight="1" x14ac:dyDescent="0.2">
      <c r="A727" s="55">
        <v>34111</v>
      </c>
      <c r="B727" s="87" t="s">
        <v>1431</v>
      </c>
      <c r="C727" s="52" t="s">
        <v>1432</v>
      </c>
      <c r="D727" s="312"/>
      <c r="E727" s="244"/>
      <c r="F727" s="54" t="str">
        <f t="shared" si="190"/>
        <v>-</v>
      </c>
    </row>
    <row r="728" spans="1:6" ht="12.75" customHeight="1" x14ac:dyDescent="0.2">
      <c r="A728" s="55">
        <v>34112</v>
      </c>
      <c r="B728" s="87" t="s">
        <v>1433</v>
      </c>
      <c r="C728" s="52" t="s">
        <v>1434</v>
      </c>
      <c r="D728" s="312"/>
      <c r="E728" s="244"/>
      <c r="F728" s="54" t="str">
        <f t="shared" si="190"/>
        <v>-</v>
      </c>
    </row>
    <row r="729" spans="1:6" ht="12.75" customHeight="1" x14ac:dyDescent="0.2">
      <c r="A729" s="55">
        <v>34121</v>
      </c>
      <c r="B729" s="87" t="s">
        <v>1435</v>
      </c>
      <c r="C729" s="52" t="s">
        <v>1436</v>
      </c>
      <c r="D729" s="312"/>
      <c r="E729" s="244"/>
      <c r="F729" s="54" t="str">
        <f t="shared" si="190"/>
        <v>-</v>
      </c>
    </row>
    <row r="730" spans="1:6" ht="12.75" customHeight="1" x14ac:dyDescent="0.2">
      <c r="A730" s="55">
        <v>34122</v>
      </c>
      <c r="B730" s="87" t="s">
        <v>1437</v>
      </c>
      <c r="C730" s="52" t="s">
        <v>1438</v>
      </c>
      <c r="D730" s="312"/>
      <c r="E730" s="244"/>
      <c r="F730" s="54" t="str">
        <f t="shared" si="190"/>
        <v>-</v>
      </c>
    </row>
    <row r="731" spans="1:6" ht="12.75" customHeight="1" x14ac:dyDescent="0.2">
      <c r="A731" s="55">
        <v>34131</v>
      </c>
      <c r="B731" s="87" t="s">
        <v>1439</v>
      </c>
      <c r="C731" s="52" t="s">
        <v>1440</v>
      </c>
      <c r="D731" s="312"/>
      <c r="E731" s="244"/>
      <c r="F731" s="54" t="str">
        <f t="shared" si="190"/>
        <v>-</v>
      </c>
    </row>
    <row r="732" spans="1:6" ht="12.75" customHeight="1" x14ac:dyDescent="0.2">
      <c r="A732" s="55">
        <v>34132</v>
      </c>
      <c r="B732" s="87" t="s">
        <v>1441</v>
      </c>
      <c r="C732" s="52" t="s">
        <v>1442</v>
      </c>
      <c r="D732" s="312"/>
      <c r="E732" s="244"/>
      <c r="F732" s="54" t="str">
        <f t="shared" si="190"/>
        <v>-</v>
      </c>
    </row>
    <row r="733" spans="1:6" ht="12.75" customHeight="1" x14ac:dyDescent="0.2">
      <c r="A733" s="55">
        <v>34191</v>
      </c>
      <c r="B733" s="87" t="s">
        <v>1443</v>
      </c>
      <c r="C733" s="52" t="s">
        <v>1444</v>
      </c>
      <c r="D733" s="312"/>
      <c r="E733" s="244"/>
      <c r="F733" s="54" t="str">
        <f t="shared" si="190"/>
        <v>-</v>
      </c>
    </row>
    <row r="734" spans="1:6" ht="12.75" customHeight="1" x14ac:dyDescent="0.2">
      <c r="A734" s="55">
        <v>34192</v>
      </c>
      <c r="B734" s="87" t="s">
        <v>1445</v>
      </c>
      <c r="C734" s="52" t="s">
        <v>1446</v>
      </c>
      <c r="D734" s="312"/>
      <c r="E734" s="244"/>
      <c r="F734" s="54" t="str">
        <f t="shared" si="190"/>
        <v>-</v>
      </c>
    </row>
    <row r="735" spans="1:6" ht="12.75" customHeight="1" x14ac:dyDescent="0.2">
      <c r="A735" s="55">
        <v>34213</v>
      </c>
      <c r="B735" s="87" t="s">
        <v>1447</v>
      </c>
      <c r="C735" s="52" t="s">
        <v>1448</v>
      </c>
      <c r="D735" s="312"/>
      <c r="E735" s="244"/>
      <c r="F735" s="54" t="str">
        <f t="shared" si="190"/>
        <v>-</v>
      </c>
    </row>
    <row r="736" spans="1:6" ht="12.75" customHeight="1" x14ac:dyDescent="0.2">
      <c r="A736" s="55">
        <v>34214</v>
      </c>
      <c r="B736" s="87" t="s">
        <v>1449</v>
      </c>
      <c r="C736" s="52" t="s">
        <v>1450</v>
      </c>
      <c r="D736" s="312"/>
      <c r="E736" s="244"/>
      <c r="F736" s="54" t="str">
        <f t="shared" si="190"/>
        <v>-</v>
      </c>
    </row>
    <row r="737" spans="1:6" ht="12.75" customHeight="1" x14ac:dyDescent="0.2">
      <c r="A737" s="55">
        <v>34215</v>
      </c>
      <c r="B737" s="87" t="s">
        <v>1451</v>
      </c>
      <c r="C737" s="52" t="s">
        <v>1452</v>
      </c>
      <c r="D737" s="312"/>
      <c r="E737" s="244"/>
      <c r="F737" s="54" t="str">
        <f t="shared" si="190"/>
        <v>-</v>
      </c>
    </row>
    <row r="738" spans="1:6" ht="12.75" customHeight="1" x14ac:dyDescent="0.2">
      <c r="A738" s="55">
        <v>34216</v>
      </c>
      <c r="B738" s="87" t="s">
        <v>1453</v>
      </c>
      <c r="C738" s="52" t="s">
        <v>1454</v>
      </c>
      <c r="D738" s="312"/>
      <c r="E738" s="244"/>
      <c r="F738" s="54" t="str">
        <f t="shared" si="190"/>
        <v>-</v>
      </c>
    </row>
    <row r="739" spans="1:6" ht="12.75" customHeight="1" x14ac:dyDescent="0.2">
      <c r="A739" s="55">
        <v>34222</v>
      </c>
      <c r="B739" s="87" t="s">
        <v>1455</v>
      </c>
      <c r="C739" s="52" t="s">
        <v>1456</v>
      </c>
      <c r="D739" s="312"/>
      <c r="E739" s="244"/>
      <c r="F739" s="54" t="str">
        <f t="shared" si="190"/>
        <v>-</v>
      </c>
    </row>
    <row r="740" spans="1:6" ht="12.75" customHeight="1" x14ac:dyDescent="0.2">
      <c r="A740" s="55">
        <v>34223</v>
      </c>
      <c r="B740" s="87" t="s">
        <v>1457</v>
      </c>
      <c r="C740" s="52" t="s">
        <v>1458</v>
      </c>
      <c r="D740" s="312"/>
      <c r="E740" s="244"/>
      <c r="F740" s="54" t="str">
        <f t="shared" si="190"/>
        <v>-</v>
      </c>
    </row>
    <row r="741" spans="1:6" ht="24" x14ac:dyDescent="0.2">
      <c r="A741" s="55">
        <v>34224</v>
      </c>
      <c r="B741" s="87" t="s">
        <v>1459</v>
      </c>
      <c r="C741" s="52" t="s">
        <v>1460</v>
      </c>
      <c r="D741" s="312"/>
      <c r="E741" s="244"/>
      <c r="F741" s="54" t="str">
        <f t="shared" si="190"/>
        <v>-</v>
      </c>
    </row>
    <row r="742" spans="1:6" ht="24" x14ac:dyDescent="0.2">
      <c r="A742" s="55">
        <v>34233</v>
      </c>
      <c r="B742" s="87" t="s">
        <v>1461</v>
      </c>
      <c r="C742" s="52" t="s">
        <v>1462</v>
      </c>
      <c r="D742" s="312">
        <v>135104</v>
      </c>
      <c r="E742" s="244">
        <v>102333.68</v>
      </c>
      <c r="F742" s="54">
        <f t="shared" si="190"/>
        <v>75.744374703931783</v>
      </c>
    </row>
    <row r="743" spans="1:6" ht="24" x14ac:dyDescent="0.2">
      <c r="A743" s="55">
        <v>34234</v>
      </c>
      <c r="B743" s="234" t="s">
        <v>1463</v>
      </c>
      <c r="C743" s="52" t="s">
        <v>1464</v>
      </c>
      <c r="D743" s="312"/>
      <c r="E743" s="244"/>
      <c r="F743" s="54" t="str">
        <f t="shared" si="190"/>
        <v>-</v>
      </c>
    </row>
    <row r="744" spans="1:6" ht="24" x14ac:dyDescent="0.2">
      <c r="A744" s="55">
        <v>34235</v>
      </c>
      <c r="B744" s="234" t="s">
        <v>1465</v>
      </c>
      <c r="C744" s="52" t="s">
        <v>1466</v>
      </c>
      <c r="D744" s="312"/>
      <c r="E744" s="244"/>
      <c r="F744" s="54" t="str">
        <f t="shared" si="190"/>
        <v>-</v>
      </c>
    </row>
    <row r="745" spans="1:6" ht="12.75" customHeight="1" x14ac:dyDescent="0.2">
      <c r="A745" s="55">
        <v>34236</v>
      </c>
      <c r="B745" s="87" t="s">
        <v>1467</v>
      </c>
      <c r="C745" s="52" t="s">
        <v>1468</v>
      </c>
      <c r="D745" s="312"/>
      <c r="E745" s="244"/>
      <c r="F745" s="54" t="str">
        <f t="shared" si="190"/>
        <v>-</v>
      </c>
    </row>
    <row r="746" spans="1:6" ht="12.75" customHeight="1" x14ac:dyDescent="0.2">
      <c r="A746" s="55">
        <v>34237</v>
      </c>
      <c r="B746" s="87" t="s">
        <v>1469</v>
      </c>
      <c r="C746" s="52" t="s">
        <v>1470</v>
      </c>
      <c r="D746" s="312"/>
      <c r="E746" s="244"/>
      <c r="F746" s="54" t="str">
        <f t="shared" si="190"/>
        <v>-</v>
      </c>
    </row>
    <row r="747" spans="1:6" ht="12.75" customHeight="1" x14ac:dyDescent="0.2">
      <c r="A747" s="55">
        <v>34238</v>
      </c>
      <c r="B747" s="87" t="s">
        <v>1471</v>
      </c>
      <c r="C747" s="52" t="s">
        <v>1472</v>
      </c>
      <c r="D747" s="312"/>
      <c r="E747" s="244"/>
      <c r="F747" s="54" t="str">
        <f t="shared" si="190"/>
        <v>-</v>
      </c>
    </row>
    <row r="748" spans="1:6" ht="24" x14ac:dyDescent="0.2">
      <c r="A748" s="55">
        <v>34273</v>
      </c>
      <c r="B748" s="87" t="s">
        <v>1473</v>
      </c>
      <c r="C748" s="52" t="s">
        <v>1474</v>
      </c>
      <c r="D748" s="312"/>
      <c r="E748" s="244"/>
      <c r="F748" s="54" t="str">
        <f t="shared" si="190"/>
        <v>-</v>
      </c>
    </row>
    <row r="749" spans="1:6" ht="12.75" customHeight="1" x14ac:dyDescent="0.2">
      <c r="A749" s="55">
        <v>34274</v>
      </c>
      <c r="B749" s="87" t="s">
        <v>1475</v>
      </c>
      <c r="C749" s="52" t="s">
        <v>1476</v>
      </c>
      <c r="D749" s="312"/>
      <c r="E749" s="244"/>
      <c r="F749" s="54" t="str">
        <f t="shared" si="190"/>
        <v>-</v>
      </c>
    </row>
    <row r="750" spans="1:6" ht="12.75" customHeight="1" x14ac:dyDescent="0.2">
      <c r="A750" s="55">
        <v>34275</v>
      </c>
      <c r="B750" s="87" t="s">
        <v>1477</v>
      </c>
      <c r="C750" s="52" t="s">
        <v>1478</v>
      </c>
      <c r="D750" s="312"/>
      <c r="E750" s="244"/>
      <c r="F750" s="54" t="str">
        <f t="shared" si="190"/>
        <v>-</v>
      </c>
    </row>
    <row r="751" spans="1:6" ht="12.75" customHeight="1" x14ac:dyDescent="0.2">
      <c r="A751" s="55">
        <v>34281</v>
      </c>
      <c r="B751" s="87" t="s">
        <v>1479</v>
      </c>
      <c r="C751" s="52" t="s">
        <v>1480</v>
      </c>
      <c r="D751" s="312">
        <v>373530</v>
      </c>
      <c r="E751" s="244">
        <v>374707.36</v>
      </c>
      <c r="F751" s="54">
        <f t="shared" si="190"/>
        <v>100.31519824378231</v>
      </c>
    </row>
    <row r="752" spans="1:6" ht="12.75" customHeight="1" x14ac:dyDescent="0.2">
      <c r="A752" s="55">
        <v>34282</v>
      </c>
      <c r="B752" s="87" t="s">
        <v>1481</v>
      </c>
      <c r="C752" s="52" t="s">
        <v>1482</v>
      </c>
      <c r="D752" s="312"/>
      <c r="E752" s="244"/>
      <c r="F752" s="54" t="str">
        <f t="shared" si="190"/>
        <v>-</v>
      </c>
    </row>
    <row r="753" spans="1:6" ht="12.75" customHeight="1" x14ac:dyDescent="0.2">
      <c r="A753" s="55">
        <v>34283</v>
      </c>
      <c r="B753" s="87" t="s">
        <v>1483</v>
      </c>
      <c r="C753" s="52" t="s">
        <v>1484</v>
      </c>
      <c r="D753" s="312"/>
      <c r="E753" s="244"/>
      <c r="F753" s="54" t="str">
        <f t="shared" si="190"/>
        <v>-</v>
      </c>
    </row>
    <row r="754" spans="1:6" ht="12.75" customHeight="1" x14ac:dyDescent="0.2">
      <c r="A754" s="55">
        <v>34284</v>
      </c>
      <c r="B754" s="87" t="s">
        <v>1485</v>
      </c>
      <c r="C754" s="52" t="s">
        <v>1486</v>
      </c>
      <c r="D754" s="312"/>
      <c r="E754" s="244"/>
      <c r="F754" s="54" t="str">
        <f t="shared" si="190"/>
        <v>-</v>
      </c>
    </row>
    <row r="755" spans="1:6" ht="12.75" customHeight="1" x14ac:dyDescent="0.2">
      <c r="A755" s="55">
        <v>34285</v>
      </c>
      <c r="B755" s="87" t="s">
        <v>1487</v>
      </c>
      <c r="C755" s="52" t="s">
        <v>1488</v>
      </c>
      <c r="D755" s="312"/>
      <c r="E755" s="244"/>
      <c r="F755" s="54" t="str">
        <f t="shared" si="190"/>
        <v>-</v>
      </c>
    </row>
    <row r="756" spans="1:6" ht="24" x14ac:dyDescent="0.2">
      <c r="A756" s="55">
        <v>34286</v>
      </c>
      <c r="B756" s="234" t="s">
        <v>1489</v>
      </c>
      <c r="C756" s="52" t="s">
        <v>1490</v>
      </c>
      <c r="D756" s="312"/>
      <c r="E756" s="244"/>
      <c r="F756" s="54" t="str">
        <f t="shared" si="190"/>
        <v>-</v>
      </c>
    </row>
    <row r="757" spans="1:6" ht="24" x14ac:dyDescent="0.2">
      <c r="A757" s="55">
        <v>34287</v>
      </c>
      <c r="B757" s="87" t="s">
        <v>1491</v>
      </c>
      <c r="C757" s="52" t="s">
        <v>1492</v>
      </c>
      <c r="D757" s="312"/>
      <c r="E757" s="244"/>
      <c r="F757" s="54" t="str">
        <f t="shared" si="190"/>
        <v>-</v>
      </c>
    </row>
    <row r="758" spans="1:6" ht="12.75" customHeight="1" x14ac:dyDescent="0.2">
      <c r="A758" s="55">
        <v>34341</v>
      </c>
      <c r="B758" s="87" t="s">
        <v>1493</v>
      </c>
      <c r="C758" s="52" t="s">
        <v>1494</v>
      </c>
      <c r="D758" s="312"/>
      <c r="E758" s="244"/>
      <c r="F758" s="54" t="str">
        <f t="shared" si="190"/>
        <v>-</v>
      </c>
    </row>
    <row r="759" spans="1:6" ht="12.75" customHeight="1" x14ac:dyDescent="0.2">
      <c r="A759" s="55">
        <v>35231</v>
      </c>
      <c r="B759" s="87" t="s">
        <v>1495</v>
      </c>
      <c r="C759" s="52" t="s">
        <v>1496</v>
      </c>
      <c r="D759" s="312">
        <v>184648</v>
      </c>
      <c r="E759" s="244">
        <v>226312.87</v>
      </c>
      <c r="F759" s="54">
        <f t="shared" si="190"/>
        <v>122.56448485767515</v>
      </c>
    </row>
    <row r="760" spans="1:6" ht="12.75" customHeight="1" x14ac:dyDescent="0.2">
      <c r="A760" s="55">
        <v>35232</v>
      </c>
      <c r="B760" s="87" t="s">
        <v>1497</v>
      </c>
      <c r="C760" s="52" t="s">
        <v>1498</v>
      </c>
      <c r="D760" s="312">
        <v>266185</v>
      </c>
      <c r="E760" s="244">
        <v>86334</v>
      </c>
      <c r="F760" s="54">
        <f t="shared" si="190"/>
        <v>32.433833611961603</v>
      </c>
    </row>
    <row r="761" spans="1:6" ht="12.75" customHeight="1" x14ac:dyDescent="0.2">
      <c r="A761" s="55">
        <v>36313</v>
      </c>
      <c r="B761" s="87" t="s">
        <v>1499</v>
      </c>
      <c r="C761" s="52" t="s">
        <v>1500</v>
      </c>
      <c r="D761" s="312"/>
      <c r="E761" s="244"/>
      <c r="F761" s="54" t="str">
        <f t="shared" si="190"/>
        <v>-</v>
      </c>
    </row>
    <row r="762" spans="1:6" ht="12.75" customHeight="1" x14ac:dyDescent="0.2">
      <c r="A762" s="55">
        <v>36314</v>
      </c>
      <c r="B762" s="87" t="s">
        <v>1501</v>
      </c>
      <c r="C762" s="52" t="s">
        <v>1502</v>
      </c>
      <c r="D762" s="312"/>
      <c r="E762" s="244"/>
      <c r="F762" s="54" t="str">
        <f t="shared" si="190"/>
        <v>-</v>
      </c>
    </row>
    <row r="763" spans="1:6" ht="12.75" customHeight="1" x14ac:dyDescent="0.2">
      <c r="A763" s="55">
        <v>36315</v>
      </c>
      <c r="B763" s="87" t="s">
        <v>1503</v>
      </c>
      <c r="C763" s="52" t="s">
        <v>1504</v>
      </c>
      <c r="D763" s="312">
        <v>2716449</v>
      </c>
      <c r="E763" s="244">
        <v>4605842.29</v>
      </c>
      <c r="F763" s="54">
        <f t="shared" si="190"/>
        <v>169.55379210137943</v>
      </c>
    </row>
    <row r="764" spans="1:6" ht="12.75" customHeight="1" x14ac:dyDescent="0.2">
      <c r="A764" s="55">
        <v>36316</v>
      </c>
      <c r="B764" s="87" t="s">
        <v>1505</v>
      </c>
      <c r="C764" s="52" t="s">
        <v>1506</v>
      </c>
      <c r="D764" s="312">
        <v>2668392</v>
      </c>
      <c r="E764" s="244">
        <v>3198546.35</v>
      </c>
      <c r="F764" s="54">
        <f t="shared" si="190"/>
        <v>119.86793357197894</v>
      </c>
    </row>
    <row r="765" spans="1:6" ht="12.75" customHeight="1" x14ac:dyDescent="0.2">
      <c r="A765" s="55">
        <v>36317</v>
      </c>
      <c r="B765" s="87" t="s">
        <v>1507</v>
      </c>
      <c r="C765" s="52" t="s">
        <v>1508</v>
      </c>
      <c r="D765" s="312"/>
      <c r="E765" s="244"/>
      <c r="F765" s="54" t="str">
        <f t="shared" si="190"/>
        <v>-</v>
      </c>
    </row>
    <row r="766" spans="1:6" ht="12.75" customHeight="1" x14ac:dyDescent="0.2">
      <c r="A766" s="55">
        <v>36318</v>
      </c>
      <c r="B766" s="87" t="s">
        <v>1509</v>
      </c>
      <c r="C766" s="52" t="s">
        <v>1510</v>
      </c>
      <c r="D766" s="312">
        <v>183333</v>
      </c>
      <c r="E766" s="244">
        <v>200000</v>
      </c>
      <c r="F766" s="54">
        <f t="shared" si="190"/>
        <v>109.09110743837715</v>
      </c>
    </row>
    <row r="767" spans="1:6" ht="24" x14ac:dyDescent="0.2">
      <c r="A767" s="55">
        <v>36319</v>
      </c>
      <c r="B767" s="234" t="s">
        <v>1511</v>
      </c>
      <c r="C767" s="52" t="s">
        <v>1512</v>
      </c>
      <c r="D767" s="312"/>
      <c r="E767" s="244"/>
      <c r="F767" s="54" t="str">
        <f t="shared" si="190"/>
        <v>-</v>
      </c>
    </row>
    <row r="768" spans="1:6" ht="12.75" customHeight="1" x14ac:dyDescent="0.2">
      <c r="A768" s="55">
        <v>36323</v>
      </c>
      <c r="B768" s="87" t="s">
        <v>1513</v>
      </c>
      <c r="C768" s="52" t="s">
        <v>1514</v>
      </c>
      <c r="D768" s="312"/>
      <c r="E768" s="244"/>
      <c r="F768" s="54" t="str">
        <f t="shared" si="190"/>
        <v>-</v>
      </c>
    </row>
    <row r="769" spans="1:6" ht="12.75" customHeight="1" x14ac:dyDescent="0.2">
      <c r="A769" s="55">
        <v>36324</v>
      </c>
      <c r="B769" s="87" t="s">
        <v>1515</v>
      </c>
      <c r="C769" s="52" t="s">
        <v>1516</v>
      </c>
      <c r="D769" s="312"/>
      <c r="E769" s="244"/>
      <c r="F769" s="54" t="str">
        <f t="shared" si="190"/>
        <v>-</v>
      </c>
    </row>
    <row r="770" spans="1:6" ht="12.75" customHeight="1" x14ac:dyDescent="0.2">
      <c r="A770" s="55">
        <v>36325</v>
      </c>
      <c r="B770" s="87" t="s">
        <v>1517</v>
      </c>
      <c r="C770" s="52" t="s">
        <v>1518</v>
      </c>
      <c r="D770" s="312">
        <v>2507225</v>
      </c>
      <c r="E770" s="244">
        <v>3946191.91</v>
      </c>
      <c r="F770" s="54">
        <f t="shared" si="190"/>
        <v>157.39281117570224</v>
      </c>
    </row>
    <row r="771" spans="1:6" ht="12.75" customHeight="1" x14ac:dyDescent="0.2">
      <c r="A771" s="55">
        <v>36326</v>
      </c>
      <c r="B771" s="87" t="s">
        <v>1519</v>
      </c>
      <c r="C771" s="52" t="s">
        <v>1520</v>
      </c>
      <c r="D771" s="312">
        <v>5280955</v>
      </c>
      <c r="E771" s="244">
        <v>6531141.3799999999</v>
      </c>
      <c r="F771" s="54">
        <f t="shared" si="190"/>
        <v>123.67349049556378</v>
      </c>
    </row>
    <row r="772" spans="1:6" ht="12.75" customHeight="1" x14ac:dyDescent="0.2">
      <c r="A772" s="55">
        <v>36327</v>
      </c>
      <c r="B772" s="87" t="s">
        <v>1521</v>
      </c>
      <c r="C772" s="52" t="s">
        <v>1522</v>
      </c>
      <c r="D772" s="312"/>
      <c r="E772" s="244"/>
      <c r="F772" s="54" t="str">
        <f t="shared" si="190"/>
        <v>-</v>
      </c>
    </row>
    <row r="773" spans="1:6" ht="24" x14ac:dyDescent="0.2">
      <c r="A773" s="55">
        <v>36328</v>
      </c>
      <c r="B773" s="87" t="s">
        <v>1523</v>
      </c>
      <c r="C773" s="52" t="s">
        <v>1524</v>
      </c>
      <c r="D773" s="312"/>
      <c r="E773" s="244">
        <v>370145.96</v>
      </c>
      <c r="F773" s="54" t="str">
        <f t="shared" si="190"/>
        <v>-</v>
      </c>
    </row>
    <row r="774" spans="1:6" ht="24" x14ac:dyDescent="0.2">
      <c r="A774" s="55">
        <v>36329</v>
      </c>
      <c r="B774" s="234" t="s">
        <v>1525</v>
      </c>
      <c r="C774" s="52" t="s">
        <v>1526</v>
      </c>
      <c r="D774" s="312"/>
      <c r="E774" s="244"/>
      <c r="F774" s="54" t="str">
        <f t="shared" si="190"/>
        <v>-</v>
      </c>
    </row>
    <row r="775" spans="1:6" ht="12.75" customHeight="1" x14ac:dyDescent="0.2">
      <c r="A775" s="55" t="s">
        <v>1527</v>
      </c>
      <c r="B775" s="234" t="s">
        <v>1528</v>
      </c>
      <c r="C775" s="56" t="s">
        <v>1527</v>
      </c>
      <c r="D775" s="312"/>
      <c r="E775" s="244"/>
      <c r="F775" s="54" t="str">
        <f t="shared" si="190"/>
        <v>-</v>
      </c>
    </row>
    <row r="776" spans="1:6" ht="12.75" customHeight="1" x14ac:dyDescent="0.2">
      <c r="A776" s="55" t="s">
        <v>1529</v>
      </c>
      <c r="B776" s="234" t="s">
        <v>1530</v>
      </c>
      <c r="C776" s="56" t="s">
        <v>1529</v>
      </c>
      <c r="D776" s="312"/>
      <c r="E776" s="244"/>
      <c r="F776" s="54" t="str">
        <f t="shared" si="190"/>
        <v>-</v>
      </c>
    </row>
    <row r="777" spans="1:6" ht="12.75" customHeight="1" x14ac:dyDescent="0.2">
      <c r="A777" s="55" t="s">
        <v>1531</v>
      </c>
      <c r="B777" s="234" t="s">
        <v>1532</v>
      </c>
      <c r="C777" s="56" t="s">
        <v>1531</v>
      </c>
      <c r="D777" s="312"/>
      <c r="E777" s="244"/>
      <c r="F777" s="54" t="str">
        <f t="shared" si="190"/>
        <v>-</v>
      </c>
    </row>
    <row r="778" spans="1:6" ht="12.75" customHeight="1" x14ac:dyDescent="0.2">
      <c r="A778" s="55" t="s">
        <v>1533</v>
      </c>
      <c r="B778" s="234" t="s">
        <v>1534</v>
      </c>
      <c r="C778" s="56" t="s">
        <v>1533</v>
      </c>
      <c r="D778" s="312"/>
      <c r="E778" s="244"/>
      <c r="F778" s="54" t="str">
        <f t="shared" si="190"/>
        <v>-</v>
      </c>
    </row>
    <row r="779" spans="1:6" ht="24" x14ac:dyDescent="0.2">
      <c r="A779" s="55" t="s">
        <v>1535</v>
      </c>
      <c r="B779" s="234" t="s">
        <v>1536</v>
      </c>
      <c r="C779" s="56" t="s">
        <v>1535</v>
      </c>
      <c r="D779" s="312"/>
      <c r="E779" s="244"/>
      <c r="F779" s="54" t="str">
        <f t="shared" si="190"/>
        <v>-</v>
      </c>
    </row>
    <row r="780" spans="1:6" ht="24" x14ac:dyDescent="0.2">
      <c r="A780" s="55" t="s">
        <v>1537</v>
      </c>
      <c r="B780" s="234" t="s">
        <v>1538</v>
      </c>
      <c r="C780" s="56" t="s">
        <v>1537</v>
      </c>
      <c r="D780" s="312"/>
      <c r="E780" s="244"/>
      <c r="F780" s="54" t="str">
        <f t="shared" si="190"/>
        <v>-</v>
      </c>
    </row>
    <row r="781" spans="1:6" ht="12.75" customHeight="1" x14ac:dyDescent="0.2">
      <c r="A781" s="55" t="s">
        <v>1539</v>
      </c>
      <c r="B781" s="234" t="s">
        <v>1540</v>
      </c>
      <c r="C781" s="56" t="s">
        <v>1539</v>
      </c>
      <c r="D781" s="312"/>
      <c r="E781" s="244"/>
      <c r="F781" s="54" t="str">
        <f t="shared" si="190"/>
        <v>-</v>
      </c>
    </row>
    <row r="782" spans="1:6" ht="24" x14ac:dyDescent="0.2">
      <c r="A782" s="55" t="s">
        <v>1541</v>
      </c>
      <c r="B782" s="234" t="s">
        <v>1542</v>
      </c>
      <c r="C782" s="56" t="s">
        <v>1541</v>
      </c>
      <c r="D782" s="312"/>
      <c r="E782" s="244"/>
      <c r="F782" s="54" t="str">
        <f t="shared" si="190"/>
        <v>-</v>
      </c>
    </row>
    <row r="783" spans="1:6" ht="12.75" customHeight="1" x14ac:dyDescent="0.2">
      <c r="A783" s="55" t="s">
        <v>1543</v>
      </c>
      <c r="B783" s="234" t="s">
        <v>1544</v>
      </c>
      <c r="C783" s="56" t="s">
        <v>1543</v>
      </c>
      <c r="D783" s="312"/>
      <c r="E783" s="244"/>
      <c r="F783" s="54" t="str">
        <f t="shared" si="190"/>
        <v>-</v>
      </c>
    </row>
    <row r="784" spans="1:6" ht="12.75" customHeight="1" x14ac:dyDescent="0.2">
      <c r="A784" s="55" t="s">
        <v>1545</v>
      </c>
      <c r="B784" s="234" t="s">
        <v>1546</v>
      </c>
      <c r="C784" s="56" t="s">
        <v>1545</v>
      </c>
      <c r="D784" s="312"/>
      <c r="E784" s="244"/>
      <c r="F784" s="54" t="str">
        <f t="shared" si="190"/>
        <v>-</v>
      </c>
    </row>
    <row r="785" spans="1:6" ht="24" x14ac:dyDescent="0.2">
      <c r="A785" s="55" t="s">
        <v>1547</v>
      </c>
      <c r="B785" s="234" t="s">
        <v>1548</v>
      </c>
      <c r="C785" s="56" t="s">
        <v>1547</v>
      </c>
      <c r="D785" s="312"/>
      <c r="E785" s="244"/>
      <c r="F785" s="54" t="str">
        <f t="shared" si="190"/>
        <v>-</v>
      </c>
    </row>
    <row r="786" spans="1:6" ht="24" x14ac:dyDescent="0.2">
      <c r="A786" s="55" t="s">
        <v>1549</v>
      </c>
      <c r="B786" s="234" t="s">
        <v>1550</v>
      </c>
      <c r="C786" s="56" t="s">
        <v>1549</v>
      </c>
      <c r="D786" s="312"/>
      <c r="E786" s="244"/>
      <c r="F786" s="54" t="str">
        <f t="shared" si="190"/>
        <v>-</v>
      </c>
    </row>
    <row r="787" spans="1:6" ht="24" x14ac:dyDescent="0.2">
      <c r="A787" s="55" t="s">
        <v>1551</v>
      </c>
      <c r="B787" s="234" t="s">
        <v>1552</v>
      </c>
      <c r="C787" s="56" t="s">
        <v>1551</v>
      </c>
      <c r="D787" s="312"/>
      <c r="E787" s="244"/>
      <c r="F787" s="54" t="str">
        <f t="shared" si="190"/>
        <v>-</v>
      </c>
    </row>
    <row r="788" spans="1:6" ht="24" x14ac:dyDescent="0.2">
      <c r="A788" s="55" t="s">
        <v>1553</v>
      </c>
      <c r="B788" s="234" t="s">
        <v>1554</v>
      </c>
      <c r="C788" s="56" t="s">
        <v>1553</v>
      </c>
      <c r="D788" s="312"/>
      <c r="E788" s="244"/>
      <c r="F788" s="54" t="str">
        <f t="shared" si="190"/>
        <v>-</v>
      </c>
    </row>
    <row r="789" spans="1:6" ht="24" x14ac:dyDescent="0.2">
      <c r="A789" s="55" t="s">
        <v>1555</v>
      </c>
      <c r="B789" s="234" t="s">
        <v>1556</v>
      </c>
      <c r="C789" s="56" t="s">
        <v>1555</v>
      </c>
      <c r="D789" s="312"/>
      <c r="E789" s="244"/>
      <c r="F789" s="54" t="str">
        <f t="shared" si="190"/>
        <v>-</v>
      </c>
    </row>
    <row r="790" spans="1:6" ht="24" x14ac:dyDescent="0.2">
      <c r="A790" s="55" t="s">
        <v>1557</v>
      </c>
      <c r="B790" s="87" t="s">
        <v>1558</v>
      </c>
      <c r="C790" s="52" t="s">
        <v>1557</v>
      </c>
      <c r="D790" s="312"/>
      <c r="E790" s="244"/>
      <c r="F790" s="54" t="str">
        <f t="shared" si="190"/>
        <v>-</v>
      </c>
    </row>
    <row r="791" spans="1:6" ht="24" x14ac:dyDescent="0.2">
      <c r="A791" s="55" t="s">
        <v>1559</v>
      </c>
      <c r="B791" s="87" t="s">
        <v>1560</v>
      </c>
      <c r="C791" s="52" t="s">
        <v>1559</v>
      </c>
      <c r="D791" s="312"/>
      <c r="E791" s="244"/>
      <c r="F791" s="54" t="str">
        <f t="shared" si="190"/>
        <v>-</v>
      </c>
    </row>
    <row r="792" spans="1:6" ht="24" x14ac:dyDescent="0.2">
      <c r="A792" s="55" t="s">
        <v>1561</v>
      </c>
      <c r="B792" s="87" t="s">
        <v>1562</v>
      </c>
      <c r="C792" s="52" t="s">
        <v>1561</v>
      </c>
      <c r="D792" s="312"/>
      <c r="E792" s="244"/>
      <c r="F792" s="54" t="str">
        <f t="shared" si="190"/>
        <v>-</v>
      </c>
    </row>
    <row r="793" spans="1:6" ht="24" x14ac:dyDescent="0.2">
      <c r="A793" s="55" t="s">
        <v>1563</v>
      </c>
      <c r="B793" s="87" t="s">
        <v>1564</v>
      </c>
      <c r="C793" s="52" t="s">
        <v>1563</v>
      </c>
      <c r="D793" s="312"/>
      <c r="E793" s="244"/>
      <c r="F793" s="54" t="str">
        <f t="shared" si="190"/>
        <v>-</v>
      </c>
    </row>
    <row r="794" spans="1:6" ht="12.75" customHeight="1" x14ac:dyDescent="0.2">
      <c r="A794" s="55" t="s">
        <v>1565</v>
      </c>
      <c r="B794" s="87" t="s">
        <v>1566</v>
      </c>
      <c r="C794" s="52" t="s">
        <v>1565</v>
      </c>
      <c r="D794" s="312"/>
      <c r="E794" s="244"/>
      <c r="F794" s="54" t="str">
        <f t="shared" si="190"/>
        <v>-</v>
      </c>
    </row>
    <row r="795" spans="1:6" ht="12.75" customHeight="1" x14ac:dyDescent="0.2">
      <c r="A795" s="55" t="s">
        <v>1567</v>
      </c>
      <c r="B795" s="87" t="s">
        <v>1568</v>
      </c>
      <c r="C795" s="52" t="s">
        <v>1567</v>
      </c>
      <c r="D795" s="312"/>
      <c r="E795" s="244"/>
      <c r="F795" s="54" t="str">
        <f t="shared" si="190"/>
        <v>-</v>
      </c>
    </row>
    <row r="796" spans="1:6" ht="12.75" customHeight="1" x14ac:dyDescent="0.2">
      <c r="A796" s="55" t="s">
        <v>1569</v>
      </c>
      <c r="B796" s="87" t="s">
        <v>1570</v>
      </c>
      <c r="C796" s="52" t="s">
        <v>1569</v>
      </c>
      <c r="D796" s="312">
        <v>901927</v>
      </c>
      <c r="E796" s="244">
        <v>1452546.55</v>
      </c>
      <c r="F796" s="54">
        <f t="shared" si="190"/>
        <v>161.04923680076104</v>
      </c>
    </row>
    <row r="797" spans="1:6" ht="24" x14ac:dyDescent="0.2">
      <c r="A797" s="55" t="s">
        <v>1571</v>
      </c>
      <c r="B797" s="87" t="s">
        <v>1572</v>
      </c>
      <c r="C797" s="52" t="s">
        <v>1571</v>
      </c>
      <c r="D797" s="312"/>
      <c r="E797" s="244"/>
      <c r="F797" s="54" t="str">
        <f t="shared" si="190"/>
        <v>-</v>
      </c>
    </row>
    <row r="798" spans="1:6" ht="24" x14ac:dyDescent="0.2">
      <c r="A798" s="55" t="s">
        <v>1573</v>
      </c>
      <c r="B798" s="87" t="s">
        <v>1574</v>
      </c>
      <c r="C798" s="52" t="s">
        <v>1573</v>
      </c>
      <c r="D798" s="312"/>
      <c r="E798" s="244"/>
      <c r="F798" s="54" t="str">
        <f t="shared" si="190"/>
        <v>-</v>
      </c>
    </row>
    <row r="799" spans="1:6" ht="24" x14ac:dyDescent="0.2">
      <c r="A799" s="55" t="s">
        <v>1575</v>
      </c>
      <c r="B799" s="87" t="s">
        <v>1576</v>
      </c>
      <c r="C799" s="52" t="s">
        <v>1575</v>
      </c>
      <c r="D799" s="312"/>
      <c r="E799" s="244"/>
      <c r="F799" s="54" t="str">
        <f t="shared" si="190"/>
        <v>-</v>
      </c>
    </row>
    <row r="800" spans="1:6" ht="24" x14ac:dyDescent="0.2">
      <c r="A800" s="55" t="s">
        <v>1577</v>
      </c>
      <c r="B800" s="87" t="s">
        <v>1578</v>
      </c>
      <c r="C800" s="52" t="s">
        <v>1577</v>
      </c>
      <c r="D800" s="312"/>
      <c r="E800" s="244"/>
      <c r="F800" s="54" t="str">
        <f t="shared" si="190"/>
        <v>-</v>
      </c>
    </row>
    <row r="801" spans="1:6" ht="24" x14ac:dyDescent="0.2">
      <c r="A801" s="55" t="s">
        <v>1579</v>
      </c>
      <c r="B801" s="87" t="s">
        <v>1580</v>
      </c>
      <c r="C801" s="52" t="s">
        <v>1579</v>
      </c>
      <c r="D801" s="312"/>
      <c r="E801" s="244"/>
      <c r="F801" s="54" t="str">
        <f t="shared" si="190"/>
        <v>-</v>
      </c>
    </row>
    <row r="802" spans="1:6" ht="24" x14ac:dyDescent="0.2">
      <c r="A802" s="55" t="s">
        <v>1581</v>
      </c>
      <c r="B802" s="87" t="s">
        <v>1582</v>
      </c>
      <c r="C802" s="52" t="s">
        <v>1581</v>
      </c>
      <c r="D802" s="312"/>
      <c r="E802" s="244"/>
      <c r="F802" s="54" t="str">
        <f t="shared" si="190"/>
        <v>-</v>
      </c>
    </row>
    <row r="803" spans="1:6" ht="24" x14ac:dyDescent="0.2">
      <c r="A803" s="55" t="s">
        <v>1583</v>
      </c>
      <c r="B803" s="87" t="s">
        <v>1584</v>
      </c>
      <c r="C803" s="52" t="s">
        <v>1583</v>
      </c>
      <c r="D803" s="312"/>
      <c r="E803" s="244"/>
      <c r="F803" s="54" t="str">
        <f t="shared" si="190"/>
        <v>-</v>
      </c>
    </row>
    <row r="804" spans="1:6" ht="12.75" customHeight="1" x14ac:dyDescent="0.2">
      <c r="A804" s="55" t="s">
        <v>1585</v>
      </c>
      <c r="B804" s="87" t="s">
        <v>1586</v>
      </c>
      <c r="C804" s="52" t="s">
        <v>1585</v>
      </c>
      <c r="D804" s="312">
        <v>5387822</v>
      </c>
      <c r="E804" s="244"/>
      <c r="F804" s="54">
        <f t="shared" si="190"/>
        <v>0</v>
      </c>
    </row>
    <row r="805" spans="1:6" ht="12.75" customHeight="1" x14ac:dyDescent="0.2">
      <c r="A805" s="55" t="s">
        <v>1587</v>
      </c>
      <c r="B805" s="87" t="s">
        <v>1588</v>
      </c>
      <c r="C805" s="52" t="s">
        <v>1587</v>
      </c>
      <c r="D805" s="312">
        <v>19792</v>
      </c>
      <c r="E805" s="244">
        <v>1877782.44</v>
      </c>
      <c r="F805" s="54">
        <f t="shared" si="190"/>
        <v>9487.5830638641874</v>
      </c>
    </row>
    <row r="806" spans="1:6" ht="24" x14ac:dyDescent="0.2">
      <c r="A806" s="55" t="s">
        <v>1589</v>
      </c>
      <c r="B806" s="87" t="s">
        <v>1590</v>
      </c>
      <c r="C806" s="52" t="s">
        <v>1589</v>
      </c>
      <c r="D806" s="312"/>
      <c r="E806" s="244"/>
      <c r="F806" s="54" t="str">
        <f t="shared" si="190"/>
        <v>-</v>
      </c>
    </row>
    <row r="807" spans="1:6" ht="24" x14ac:dyDescent="0.2">
      <c r="A807" s="55" t="s">
        <v>1591</v>
      </c>
      <c r="B807" s="87" t="s">
        <v>1592</v>
      </c>
      <c r="C807" s="52" t="s">
        <v>1591</v>
      </c>
      <c r="D807" s="312"/>
      <c r="E807" s="244"/>
      <c r="F807" s="54" t="str">
        <f t="shared" si="190"/>
        <v>-</v>
      </c>
    </row>
    <row r="808" spans="1:6" ht="12.75" customHeight="1" x14ac:dyDescent="0.2">
      <c r="A808" s="55" t="s">
        <v>1593</v>
      </c>
      <c r="B808" s="87" t="s">
        <v>1594</v>
      </c>
      <c r="C808" s="52" t="s">
        <v>1593</v>
      </c>
      <c r="D808" s="312"/>
      <c r="E808" s="244"/>
      <c r="F808" s="54" t="str">
        <f t="shared" si="190"/>
        <v>-</v>
      </c>
    </row>
    <row r="809" spans="1:6" ht="12.75" customHeight="1" x14ac:dyDescent="0.2">
      <c r="A809" s="55" t="s">
        <v>1595</v>
      </c>
      <c r="B809" s="87" t="s">
        <v>1596</v>
      </c>
      <c r="C809" s="52" t="s">
        <v>1595</v>
      </c>
      <c r="D809" s="312"/>
      <c r="E809" s="244"/>
      <c r="F809" s="54" t="str">
        <f t="shared" si="190"/>
        <v>-</v>
      </c>
    </row>
    <row r="810" spans="1:6" ht="12.75" customHeight="1" x14ac:dyDescent="0.2">
      <c r="A810" s="55" t="s">
        <v>1597</v>
      </c>
      <c r="B810" s="87" t="s">
        <v>1598</v>
      </c>
      <c r="C810" s="52" t="s">
        <v>1597</v>
      </c>
      <c r="D810" s="312"/>
      <c r="E810" s="244"/>
      <c r="F810" s="54" t="str">
        <f t="shared" si="190"/>
        <v>-</v>
      </c>
    </row>
    <row r="811" spans="1:6" ht="12.75" customHeight="1" x14ac:dyDescent="0.2">
      <c r="A811" s="55" t="s">
        <v>1599</v>
      </c>
      <c r="B811" s="87" t="s">
        <v>1600</v>
      </c>
      <c r="C811" s="52" t="s">
        <v>1599</v>
      </c>
      <c r="D811" s="312"/>
      <c r="E811" s="244"/>
      <c r="F811" s="54" t="str">
        <f t="shared" si="190"/>
        <v>-</v>
      </c>
    </row>
    <row r="812" spans="1:6" ht="12.75" customHeight="1" x14ac:dyDescent="0.2">
      <c r="A812" s="55" t="s">
        <v>1601</v>
      </c>
      <c r="B812" s="87" t="s">
        <v>1602</v>
      </c>
      <c r="C812" s="52" t="s">
        <v>1601</v>
      </c>
      <c r="D812" s="312"/>
      <c r="E812" s="244"/>
      <c r="F812" s="54" t="str">
        <f t="shared" si="190"/>
        <v>-</v>
      </c>
    </row>
    <row r="813" spans="1:6" ht="12.75" customHeight="1" x14ac:dyDescent="0.2">
      <c r="A813" s="55" t="s">
        <v>1603</v>
      </c>
      <c r="B813" s="87" t="s">
        <v>1604</v>
      </c>
      <c r="C813" s="52" t="s">
        <v>1603</v>
      </c>
      <c r="D813" s="312"/>
      <c r="E813" s="244"/>
      <c r="F813" s="54" t="str">
        <f t="shared" si="190"/>
        <v>-</v>
      </c>
    </row>
    <row r="814" spans="1:6" ht="12.75" customHeight="1" x14ac:dyDescent="0.2">
      <c r="A814" s="55" t="s">
        <v>1605</v>
      </c>
      <c r="B814" s="87" t="s">
        <v>1606</v>
      </c>
      <c r="C814" s="52" t="s">
        <v>1605</v>
      </c>
      <c r="D814" s="312"/>
      <c r="E814" s="244"/>
      <c r="F814" s="54" t="str">
        <f t="shared" si="190"/>
        <v>-</v>
      </c>
    </row>
    <row r="815" spans="1:6" ht="12.75" customHeight="1" x14ac:dyDescent="0.2">
      <c r="A815" s="55" t="s">
        <v>1607</v>
      </c>
      <c r="B815" s="87" t="s">
        <v>1608</v>
      </c>
      <c r="C815" s="52" t="s">
        <v>1607</v>
      </c>
      <c r="D815" s="312"/>
      <c r="E815" s="244"/>
      <c r="F815" s="54" t="str">
        <f t="shared" si="190"/>
        <v>-</v>
      </c>
    </row>
    <row r="816" spans="1:6" ht="12.75" customHeight="1" x14ac:dyDescent="0.2">
      <c r="A816" s="55" t="s">
        <v>1609</v>
      </c>
      <c r="B816" s="87" t="s">
        <v>1610</v>
      </c>
      <c r="C816" s="52" t="s">
        <v>1609</v>
      </c>
      <c r="D816" s="312">
        <v>14591</v>
      </c>
      <c r="E816" s="244"/>
      <c r="F816" s="54">
        <f t="shared" si="190"/>
        <v>0</v>
      </c>
    </row>
    <row r="817" spans="1:6" ht="12.75" customHeight="1" x14ac:dyDescent="0.2">
      <c r="A817" s="55" t="s">
        <v>1611</v>
      </c>
      <c r="B817" s="87" t="s">
        <v>1612</v>
      </c>
      <c r="C817" s="52" t="s">
        <v>1611</v>
      </c>
      <c r="D817" s="312"/>
      <c r="E817" s="244"/>
      <c r="F817" s="54" t="str">
        <f t="shared" si="190"/>
        <v>-</v>
      </c>
    </row>
    <row r="818" spans="1:6" ht="12.75" customHeight="1" x14ac:dyDescent="0.2">
      <c r="A818" s="55" t="s">
        <v>1613</v>
      </c>
      <c r="B818" s="87" t="s">
        <v>1614</v>
      </c>
      <c r="C818" s="52" t="s">
        <v>1613</v>
      </c>
      <c r="D818" s="312"/>
      <c r="E818" s="244"/>
      <c r="F818" s="54" t="str">
        <f t="shared" si="190"/>
        <v>-</v>
      </c>
    </row>
    <row r="819" spans="1:6" ht="12.75" customHeight="1" x14ac:dyDescent="0.2">
      <c r="A819" s="55">
        <v>37215</v>
      </c>
      <c r="B819" s="87" t="s">
        <v>1615</v>
      </c>
      <c r="C819" s="52" t="s">
        <v>1616</v>
      </c>
      <c r="D819" s="312">
        <v>363000</v>
      </c>
      <c r="E819" s="244">
        <v>388000</v>
      </c>
      <c r="F819" s="54">
        <f t="shared" si="190"/>
        <v>106.88705234159779</v>
      </c>
    </row>
    <row r="820" spans="1:6" ht="24" x14ac:dyDescent="0.2">
      <c r="A820" s="55">
        <v>37216</v>
      </c>
      <c r="B820" s="234" t="s">
        <v>1617</v>
      </c>
      <c r="C820" s="52" t="s">
        <v>1618</v>
      </c>
      <c r="D820" s="312"/>
      <c r="E820" s="244"/>
      <c r="F820" s="54" t="str">
        <f t="shared" si="190"/>
        <v>-</v>
      </c>
    </row>
    <row r="821" spans="1:6" ht="12.75" customHeight="1" x14ac:dyDescent="0.2">
      <c r="A821" s="55">
        <v>37217</v>
      </c>
      <c r="B821" s="87" t="s">
        <v>1619</v>
      </c>
      <c r="C821" s="52" t="s">
        <v>1620</v>
      </c>
      <c r="D821" s="312"/>
      <c r="E821" s="244"/>
      <c r="F821" s="54" t="str">
        <f t="shared" si="190"/>
        <v>-</v>
      </c>
    </row>
    <row r="822" spans="1:6" ht="12.75" customHeight="1" x14ac:dyDescent="0.2">
      <c r="A822" s="55">
        <v>37218</v>
      </c>
      <c r="B822" s="87" t="s">
        <v>1621</v>
      </c>
      <c r="C822" s="52" t="s">
        <v>1622</v>
      </c>
      <c r="D822" s="312"/>
      <c r="E822" s="244"/>
      <c r="F822" s="54" t="str">
        <f t="shared" si="190"/>
        <v>-</v>
      </c>
    </row>
    <row r="823" spans="1:6" ht="12.75" customHeight="1" x14ac:dyDescent="0.2">
      <c r="A823" s="55">
        <v>37219</v>
      </c>
      <c r="B823" s="87" t="s">
        <v>1623</v>
      </c>
      <c r="C823" s="52" t="s">
        <v>1624</v>
      </c>
      <c r="D823" s="312">
        <v>1022016</v>
      </c>
      <c r="E823" s="244"/>
      <c r="F823" s="54">
        <f t="shared" si="190"/>
        <v>0</v>
      </c>
    </row>
    <row r="824" spans="1:6" ht="12.75" customHeight="1" x14ac:dyDescent="0.2">
      <c r="A824" s="55">
        <v>37221</v>
      </c>
      <c r="B824" s="87" t="s">
        <v>1625</v>
      </c>
      <c r="C824" s="52" t="s">
        <v>1626</v>
      </c>
      <c r="D824" s="312">
        <v>8412941</v>
      </c>
      <c r="E824" s="244">
        <v>10529009.949999999</v>
      </c>
      <c r="F824" s="54">
        <f t="shared" si="190"/>
        <v>125.15254712947588</v>
      </c>
    </row>
    <row r="825" spans="1:6" ht="12.75" customHeight="1" x14ac:dyDescent="0.2">
      <c r="A825" s="55" t="s">
        <v>1627</v>
      </c>
      <c r="B825" s="87" t="s">
        <v>1604</v>
      </c>
      <c r="C825" s="52" t="s">
        <v>1627</v>
      </c>
      <c r="D825" s="312"/>
      <c r="E825" s="244"/>
      <c r="F825" s="54" t="str">
        <f t="shared" si="190"/>
        <v>-</v>
      </c>
    </row>
    <row r="826" spans="1:6" ht="12.75" customHeight="1" x14ac:dyDescent="0.2">
      <c r="A826" s="55" t="s">
        <v>1628</v>
      </c>
      <c r="B826" s="87" t="s">
        <v>1629</v>
      </c>
      <c r="C826" s="52" t="s">
        <v>1628</v>
      </c>
      <c r="D826" s="312"/>
      <c r="E826" s="244"/>
      <c r="F826" s="54" t="str">
        <f t="shared" si="190"/>
        <v>-</v>
      </c>
    </row>
    <row r="827" spans="1:6" ht="12.75" customHeight="1" x14ac:dyDescent="0.2">
      <c r="A827" s="55" t="s">
        <v>1630</v>
      </c>
      <c r="B827" s="87" t="s">
        <v>1631</v>
      </c>
      <c r="C827" s="52" t="s">
        <v>1630</v>
      </c>
      <c r="D827" s="312"/>
      <c r="E827" s="244">
        <v>20344.5</v>
      </c>
      <c r="F827" s="54" t="str">
        <f t="shared" si="190"/>
        <v>-</v>
      </c>
    </row>
    <row r="828" spans="1:6" ht="12.75" customHeight="1" x14ac:dyDescent="0.2">
      <c r="A828" s="55" t="s">
        <v>1632</v>
      </c>
      <c r="B828" s="87" t="s">
        <v>1633</v>
      </c>
      <c r="C828" s="52" t="s">
        <v>1632</v>
      </c>
      <c r="D828" s="312">
        <v>442339</v>
      </c>
      <c r="E828" s="244">
        <v>550099.88</v>
      </c>
      <c r="F828" s="54">
        <f t="shared" si="190"/>
        <v>124.3616050133495</v>
      </c>
    </row>
    <row r="829" spans="1:6" ht="12.75" customHeight="1" x14ac:dyDescent="0.2">
      <c r="A829" s="55">
        <v>38117</v>
      </c>
      <c r="B829" s="87" t="s">
        <v>1634</v>
      </c>
      <c r="C829" s="52" t="s">
        <v>1635</v>
      </c>
      <c r="D829" s="312">
        <v>722762</v>
      </c>
      <c r="E829" s="244">
        <v>624339.11</v>
      </c>
      <c r="F829" s="54">
        <f t="shared" si="190"/>
        <v>86.38239282087325</v>
      </c>
    </row>
    <row r="830" spans="1:6" ht="12.75" customHeight="1" x14ac:dyDescent="0.2">
      <c r="A830" s="55">
        <v>38612</v>
      </c>
      <c r="B830" s="87" t="s">
        <v>1636</v>
      </c>
      <c r="C830" s="52" t="s">
        <v>1637</v>
      </c>
      <c r="D830" s="312">
        <v>9990990</v>
      </c>
      <c r="E830" s="244">
        <v>29403577.850000001</v>
      </c>
      <c r="F830" s="54">
        <f t="shared" si="190"/>
        <v>294.30094365022887</v>
      </c>
    </row>
    <row r="831" spans="1:6" ht="12.75" customHeight="1" x14ac:dyDescent="0.2">
      <c r="A831" s="55">
        <v>38613</v>
      </c>
      <c r="B831" s="87" t="s">
        <v>1638</v>
      </c>
      <c r="C831" s="52" t="s">
        <v>1639</v>
      </c>
      <c r="D831" s="312"/>
      <c r="E831" s="244"/>
      <c r="F831" s="54" t="str">
        <f t="shared" si="190"/>
        <v>-</v>
      </c>
    </row>
    <row r="832" spans="1:6" ht="12.75" customHeight="1" x14ac:dyDescent="0.2">
      <c r="A832" s="55">
        <v>38614</v>
      </c>
      <c r="B832" s="87" t="s">
        <v>1640</v>
      </c>
      <c r="C832" s="52" t="s">
        <v>1641</v>
      </c>
      <c r="D832" s="312"/>
      <c r="E832" s="244"/>
      <c r="F832" s="54" t="str">
        <f t="shared" si="190"/>
        <v>-</v>
      </c>
    </row>
    <row r="833" spans="1:6" ht="12.75" customHeight="1" x14ac:dyDescent="0.2">
      <c r="A833" s="55">
        <v>38615</v>
      </c>
      <c r="B833" s="87" t="s">
        <v>1642</v>
      </c>
      <c r="C833" s="52" t="s">
        <v>1643</v>
      </c>
      <c r="D833" s="312"/>
      <c r="E833" s="244"/>
      <c r="F833" s="54" t="str">
        <f t="shared" si="190"/>
        <v>-</v>
      </c>
    </row>
    <row r="834" spans="1:6" ht="12.75" customHeight="1" x14ac:dyDescent="0.2">
      <c r="A834" s="55">
        <v>38622</v>
      </c>
      <c r="B834" s="87" t="s">
        <v>1644</v>
      </c>
      <c r="C834" s="52" t="s">
        <v>1645</v>
      </c>
      <c r="D834" s="312">
        <v>2966001</v>
      </c>
      <c r="E834" s="244">
        <v>1412390.49</v>
      </c>
      <c r="F834" s="54">
        <f t="shared" si="190"/>
        <v>47.619353129011081</v>
      </c>
    </row>
    <row r="835" spans="1:6" ht="12.75" customHeight="1" x14ac:dyDescent="0.2">
      <c r="A835" s="55">
        <v>38623</v>
      </c>
      <c r="B835" s="87" t="s">
        <v>1646</v>
      </c>
      <c r="C835" s="52" t="s">
        <v>1647</v>
      </c>
      <c r="D835" s="312"/>
      <c r="E835" s="244"/>
      <c r="F835" s="54" t="str">
        <f t="shared" si="190"/>
        <v>-</v>
      </c>
    </row>
    <row r="836" spans="1:6" ht="12.75" customHeight="1" x14ac:dyDescent="0.2">
      <c r="A836" s="55">
        <v>38624</v>
      </c>
      <c r="B836" s="87" t="s">
        <v>1648</v>
      </c>
      <c r="C836" s="52" t="s">
        <v>1649</v>
      </c>
      <c r="D836" s="312"/>
      <c r="E836" s="244"/>
      <c r="F836" s="54" t="str">
        <f t="shared" si="190"/>
        <v>-</v>
      </c>
    </row>
    <row r="837" spans="1:6" ht="12.75" customHeight="1" x14ac:dyDescent="0.2">
      <c r="A837" s="55">
        <v>38625</v>
      </c>
      <c r="B837" s="87" t="s">
        <v>1650</v>
      </c>
      <c r="C837" s="52" t="s">
        <v>1651</v>
      </c>
      <c r="D837" s="312"/>
      <c r="E837" s="244"/>
      <c r="F837" s="54" t="str">
        <f t="shared" si="190"/>
        <v>-</v>
      </c>
    </row>
    <row r="838" spans="1:6" ht="12.75" customHeight="1" x14ac:dyDescent="0.2">
      <c r="A838" s="55" t="s">
        <v>1652</v>
      </c>
      <c r="B838" s="87" t="s">
        <v>1653</v>
      </c>
      <c r="C838" s="52" t="s">
        <v>1652</v>
      </c>
      <c r="D838" s="312"/>
      <c r="E838" s="244">
        <v>64930.85</v>
      </c>
      <c r="F838" s="54" t="str">
        <f t="shared" si="190"/>
        <v>-</v>
      </c>
    </row>
    <row r="839" spans="1:6" ht="12.75" customHeight="1" x14ac:dyDescent="0.2">
      <c r="A839" s="55">
        <v>38631</v>
      </c>
      <c r="B839" s="87" t="s">
        <v>1654</v>
      </c>
      <c r="C839" s="52" t="s">
        <v>1655</v>
      </c>
      <c r="D839" s="312">
        <v>326196</v>
      </c>
      <c r="E839" s="244">
        <v>573416.62</v>
      </c>
      <c r="F839" s="54">
        <f t="shared" si="190"/>
        <v>175.78897963187777</v>
      </c>
    </row>
    <row r="840" spans="1:6" ht="12.75" customHeight="1" x14ac:dyDescent="0.2">
      <c r="A840" s="55">
        <v>38632</v>
      </c>
      <c r="B840" s="87" t="s">
        <v>1656</v>
      </c>
      <c r="C840" s="52" t="s">
        <v>1657</v>
      </c>
      <c r="D840" s="312">
        <v>3217867</v>
      </c>
      <c r="E840" s="244">
        <v>1583776.93</v>
      </c>
      <c r="F840" s="54">
        <f t="shared" si="190"/>
        <v>49.218222195013027</v>
      </c>
    </row>
    <row r="841" spans="1:6" ht="12.75" customHeight="1" x14ac:dyDescent="0.2">
      <c r="A841" s="55">
        <v>38641</v>
      </c>
      <c r="B841" s="87" t="s">
        <v>1658</v>
      </c>
      <c r="C841" s="52" t="s">
        <v>1659</v>
      </c>
      <c r="D841" s="312"/>
      <c r="E841" s="244"/>
      <c r="F841" s="54" t="str">
        <f t="shared" si="190"/>
        <v>-</v>
      </c>
    </row>
    <row r="842" spans="1:6" ht="12.75" customHeight="1" x14ac:dyDescent="0.2">
      <c r="A842" s="55" t="s">
        <v>1660</v>
      </c>
      <c r="B842" s="87" t="s">
        <v>1661</v>
      </c>
      <c r="C842" s="52" t="s">
        <v>1660</v>
      </c>
      <c r="D842" s="312"/>
      <c r="E842" s="244"/>
      <c r="F842" s="54" t="str">
        <f t="shared" si="190"/>
        <v>-</v>
      </c>
    </row>
    <row r="843" spans="1:6" ht="24" x14ac:dyDescent="0.2">
      <c r="A843" s="55" t="s">
        <v>1662</v>
      </c>
      <c r="B843" s="87" t="s">
        <v>1663</v>
      </c>
      <c r="C843" s="56" t="s">
        <v>1662</v>
      </c>
      <c r="D843" s="312"/>
      <c r="E843" s="244"/>
      <c r="F843" s="54" t="str">
        <f t="shared" si="190"/>
        <v>-</v>
      </c>
    </row>
    <row r="844" spans="1:6" ht="24" x14ac:dyDescent="0.2">
      <c r="A844" s="55" t="s">
        <v>1664</v>
      </c>
      <c r="B844" s="87" t="s">
        <v>1665</v>
      </c>
      <c r="C844" s="56" t="s">
        <v>1664</v>
      </c>
      <c r="D844" s="312"/>
      <c r="E844" s="244"/>
      <c r="F844" s="54" t="str">
        <f t="shared" si="190"/>
        <v>-</v>
      </c>
    </row>
    <row r="845" spans="1:6" ht="12.75" customHeight="1" x14ac:dyDescent="0.2">
      <c r="A845" s="55" t="s">
        <v>1666</v>
      </c>
      <c r="B845" s="87" t="s">
        <v>1667</v>
      </c>
      <c r="C845" s="56" t="s">
        <v>1666</v>
      </c>
      <c r="D845" s="312"/>
      <c r="E845" s="244"/>
      <c r="F845" s="54" t="str">
        <f t="shared" si="190"/>
        <v>-</v>
      </c>
    </row>
    <row r="846" spans="1:6" ht="24" x14ac:dyDescent="0.2">
      <c r="A846" s="55">
        <v>81212</v>
      </c>
      <c r="B846" s="87" t="s">
        <v>1668</v>
      </c>
      <c r="C846" s="52" t="s">
        <v>1669</v>
      </c>
      <c r="D846" s="312">
        <v>800000</v>
      </c>
      <c r="E846" s="244"/>
      <c r="F846" s="54">
        <f t="shared" si="190"/>
        <v>0</v>
      </c>
    </row>
    <row r="847" spans="1:6" ht="12.75" customHeight="1" x14ac:dyDescent="0.2">
      <c r="A847" s="55">
        <v>81322</v>
      </c>
      <c r="B847" s="87" t="s">
        <v>1670</v>
      </c>
      <c r="C847" s="52" t="s">
        <v>1671</v>
      </c>
      <c r="D847" s="312"/>
      <c r="E847" s="244"/>
      <c r="F847" s="54" t="str">
        <f t="shared" si="190"/>
        <v>-</v>
      </c>
    </row>
    <row r="848" spans="1:6" ht="24" x14ac:dyDescent="0.2">
      <c r="A848" s="55">
        <v>81332</v>
      </c>
      <c r="B848" s="87" t="s">
        <v>1672</v>
      </c>
      <c r="C848" s="52" t="s">
        <v>1673</v>
      </c>
      <c r="D848" s="312"/>
      <c r="E848" s="244"/>
      <c r="F848" s="54" t="str">
        <f t="shared" si="190"/>
        <v>-</v>
      </c>
    </row>
    <row r="849" spans="1:6" ht="24" x14ac:dyDescent="0.2">
      <c r="A849" s="55">
        <v>81342</v>
      </c>
      <c r="B849" s="87" t="s">
        <v>1674</v>
      </c>
      <c r="C849" s="52" t="s">
        <v>1675</v>
      </c>
      <c r="D849" s="312"/>
      <c r="E849" s="244"/>
      <c r="F849" s="54" t="str">
        <f t="shared" si="190"/>
        <v>-</v>
      </c>
    </row>
    <row r="850" spans="1:6" ht="12.75" customHeight="1" x14ac:dyDescent="0.2">
      <c r="A850" s="55">
        <v>81411</v>
      </c>
      <c r="B850" s="87" t="s">
        <v>1676</v>
      </c>
      <c r="C850" s="52" t="s">
        <v>1677</v>
      </c>
      <c r="D850" s="312"/>
      <c r="E850" s="244"/>
      <c r="F850" s="54" t="str">
        <f t="shared" si="190"/>
        <v>-</v>
      </c>
    </row>
    <row r="851" spans="1:6" ht="12.75" customHeight="1" x14ac:dyDescent="0.2">
      <c r="A851" s="55">
        <v>81412</v>
      </c>
      <c r="B851" s="87" t="s">
        <v>1678</v>
      </c>
      <c r="C851" s="52" t="s">
        <v>1679</v>
      </c>
      <c r="D851" s="312"/>
      <c r="E851" s="244"/>
      <c r="F851" s="54" t="str">
        <f t="shared" si="190"/>
        <v>-</v>
      </c>
    </row>
    <row r="852" spans="1:6" ht="24" x14ac:dyDescent="0.2">
      <c r="A852" s="55">
        <v>81532</v>
      </c>
      <c r="B852" s="234" t="s">
        <v>1680</v>
      </c>
      <c r="C852" s="52" t="s">
        <v>1681</v>
      </c>
      <c r="D852" s="312"/>
      <c r="E852" s="244"/>
      <c r="F852" s="54" t="str">
        <f t="shared" si="190"/>
        <v>-</v>
      </c>
    </row>
    <row r="853" spans="1:6" ht="24" x14ac:dyDescent="0.2">
      <c r="A853" s="55">
        <v>81542</v>
      </c>
      <c r="B853" s="234" t="s">
        <v>1682</v>
      </c>
      <c r="C853" s="52" t="s">
        <v>1683</v>
      </c>
      <c r="D853" s="312"/>
      <c r="E853" s="244"/>
      <c r="F853" s="54" t="str">
        <f t="shared" si="190"/>
        <v>-</v>
      </c>
    </row>
    <row r="854" spans="1:6" ht="24" x14ac:dyDescent="0.2">
      <c r="A854" s="55">
        <v>81552</v>
      </c>
      <c r="B854" s="87" t="s">
        <v>1684</v>
      </c>
      <c r="C854" s="52" t="s">
        <v>1685</v>
      </c>
      <c r="D854" s="312"/>
      <c r="E854" s="244"/>
      <c r="F854" s="54" t="str">
        <f t="shared" si="190"/>
        <v>-</v>
      </c>
    </row>
    <row r="855" spans="1:6" ht="24" x14ac:dyDescent="0.2">
      <c r="A855" s="55">
        <v>81631</v>
      </c>
      <c r="B855" s="234" t="s">
        <v>1686</v>
      </c>
      <c r="C855" s="52" t="s">
        <v>1687</v>
      </c>
      <c r="D855" s="312"/>
      <c r="E855" s="244"/>
      <c r="F855" s="54" t="str">
        <f t="shared" si="190"/>
        <v>-</v>
      </c>
    </row>
    <row r="856" spans="1:6" ht="24" x14ac:dyDescent="0.2">
      <c r="A856" s="55">
        <v>81632</v>
      </c>
      <c r="B856" s="87" t="s">
        <v>1688</v>
      </c>
      <c r="C856" s="52" t="s">
        <v>1689</v>
      </c>
      <c r="D856" s="312"/>
      <c r="E856" s="244"/>
      <c r="F856" s="54" t="str">
        <f t="shared" si="190"/>
        <v>-</v>
      </c>
    </row>
    <row r="857" spans="1:6" ht="12.75" customHeight="1" x14ac:dyDescent="0.2">
      <c r="A857" s="55">
        <v>81641</v>
      </c>
      <c r="B857" s="87" t="s">
        <v>1690</v>
      </c>
      <c r="C857" s="52" t="s">
        <v>1691</v>
      </c>
      <c r="D857" s="312"/>
      <c r="E857" s="244"/>
      <c r="F857" s="54" t="str">
        <f t="shared" si="190"/>
        <v>-</v>
      </c>
    </row>
    <row r="858" spans="1:6" ht="12.75" customHeight="1" x14ac:dyDescent="0.2">
      <c r="A858" s="55">
        <v>81642</v>
      </c>
      <c r="B858" s="87" t="s">
        <v>1692</v>
      </c>
      <c r="C858" s="52" t="s">
        <v>1693</v>
      </c>
      <c r="D858" s="312"/>
      <c r="E858" s="244"/>
      <c r="F858" s="54" t="str">
        <f t="shared" si="190"/>
        <v>-</v>
      </c>
    </row>
    <row r="859" spans="1:6" ht="12.75" customHeight="1" x14ac:dyDescent="0.2">
      <c r="A859" s="55">
        <v>81711</v>
      </c>
      <c r="B859" s="87" t="s">
        <v>1694</v>
      </c>
      <c r="C859" s="52" t="s">
        <v>1695</v>
      </c>
      <c r="D859" s="312"/>
      <c r="E859" s="244"/>
      <c r="F859" s="54" t="str">
        <f t="shared" si="190"/>
        <v>-</v>
      </c>
    </row>
    <row r="860" spans="1:6" ht="12.75" customHeight="1" x14ac:dyDescent="0.2">
      <c r="A860" s="55">
        <v>81712</v>
      </c>
      <c r="B860" s="87" t="s">
        <v>1696</v>
      </c>
      <c r="C860" s="52" t="s">
        <v>1697</v>
      </c>
      <c r="D860" s="312"/>
      <c r="E860" s="244"/>
      <c r="F860" s="54" t="str">
        <f t="shared" si="190"/>
        <v>-</v>
      </c>
    </row>
    <row r="861" spans="1:6" ht="12.75" customHeight="1" x14ac:dyDescent="0.2">
      <c r="A861" s="55">
        <v>81721</v>
      </c>
      <c r="B861" s="87" t="s">
        <v>1698</v>
      </c>
      <c r="C861" s="52" t="s">
        <v>1699</v>
      </c>
      <c r="D861" s="312"/>
      <c r="E861" s="244"/>
      <c r="F861" s="54" t="str">
        <f t="shared" si="190"/>
        <v>-</v>
      </c>
    </row>
    <row r="862" spans="1:6" ht="12.75" customHeight="1" x14ac:dyDescent="0.2">
      <c r="A862" s="55">
        <v>81722</v>
      </c>
      <c r="B862" s="87" t="s">
        <v>1700</v>
      </c>
      <c r="C862" s="52" t="s">
        <v>1701</v>
      </c>
      <c r="D862" s="312"/>
      <c r="E862" s="244"/>
      <c r="F862" s="54" t="str">
        <f t="shared" si="190"/>
        <v>-</v>
      </c>
    </row>
    <row r="863" spans="1:6" ht="12.75" customHeight="1" x14ac:dyDescent="0.2">
      <c r="A863" s="55">
        <v>81731</v>
      </c>
      <c r="B863" s="87" t="s">
        <v>1702</v>
      </c>
      <c r="C863" s="52" t="s">
        <v>1703</v>
      </c>
      <c r="D863" s="312"/>
      <c r="E863" s="244"/>
      <c r="F863" s="54" t="str">
        <f t="shared" si="190"/>
        <v>-</v>
      </c>
    </row>
    <row r="864" spans="1:6" ht="12.75" customHeight="1" x14ac:dyDescent="0.2">
      <c r="A864" s="55">
        <v>81732</v>
      </c>
      <c r="B864" s="87" t="s">
        <v>1704</v>
      </c>
      <c r="C864" s="52" t="s">
        <v>1705</v>
      </c>
      <c r="D864" s="312"/>
      <c r="E864" s="244"/>
      <c r="F864" s="54" t="str">
        <f t="shared" si="190"/>
        <v>-</v>
      </c>
    </row>
    <row r="865" spans="1:6" ht="12.75" customHeight="1" x14ac:dyDescent="0.2">
      <c r="A865" s="55">
        <v>81741</v>
      </c>
      <c r="B865" s="87" t="s">
        <v>1706</v>
      </c>
      <c r="C865" s="52" t="s">
        <v>1707</v>
      </c>
      <c r="D865" s="312"/>
      <c r="E865" s="244"/>
      <c r="F865" s="54" t="str">
        <f t="shared" si="190"/>
        <v>-</v>
      </c>
    </row>
    <row r="866" spans="1:6" ht="12.75" customHeight="1" x14ac:dyDescent="0.2">
      <c r="A866" s="55">
        <v>81742</v>
      </c>
      <c r="B866" s="87" t="s">
        <v>1708</v>
      </c>
      <c r="C866" s="52" t="s">
        <v>1709</v>
      </c>
      <c r="D866" s="312"/>
      <c r="E866" s="244"/>
      <c r="F866" s="54" t="str">
        <f t="shared" si="190"/>
        <v>-</v>
      </c>
    </row>
    <row r="867" spans="1:6" ht="12.75" customHeight="1" x14ac:dyDescent="0.2">
      <c r="A867" s="55">
        <v>81751</v>
      </c>
      <c r="B867" s="87" t="s">
        <v>1710</v>
      </c>
      <c r="C867" s="52" t="s">
        <v>1711</v>
      </c>
      <c r="D867" s="312"/>
      <c r="E867" s="244"/>
      <c r="F867" s="54" t="str">
        <f t="shared" si="190"/>
        <v>-</v>
      </c>
    </row>
    <row r="868" spans="1:6" ht="12.75" customHeight="1" x14ac:dyDescent="0.2">
      <c r="A868" s="55">
        <v>81752</v>
      </c>
      <c r="B868" s="87" t="s">
        <v>1712</v>
      </c>
      <c r="C868" s="52" t="s">
        <v>1713</v>
      </c>
      <c r="D868" s="312"/>
      <c r="E868" s="244"/>
      <c r="F868" s="54" t="str">
        <f t="shared" si="190"/>
        <v>-</v>
      </c>
    </row>
    <row r="869" spans="1:6" ht="24" x14ac:dyDescent="0.2">
      <c r="A869" s="55">
        <v>81761</v>
      </c>
      <c r="B869" s="234" t="s">
        <v>1714</v>
      </c>
      <c r="C869" s="52" t="s">
        <v>1715</v>
      </c>
      <c r="D869" s="312"/>
      <c r="E869" s="244"/>
      <c r="F869" s="54" t="str">
        <f t="shared" si="190"/>
        <v>-</v>
      </c>
    </row>
    <row r="870" spans="1:6" ht="24" x14ac:dyDescent="0.2">
      <c r="A870" s="55">
        <v>81762</v>
      </c>
      <c r="B870" s="234" t="s">
        <v>1716</v>
      </c>
      <c r="C870" s="52" t="s">
        <v>1717</v>
      </c>
      <c r="D870" s="312"/>
      <c r="E870" s="244"/>
      <c r="F870" s="54" t="str">
        <f t="shared" si="190"/>
        <v>-</v>
      </c>
    </row>
    <row r="871" spans="1:6" ht="24" x14ac:dyDescent="0.2">
      <c r="A871" s="55">
        <v>81771</v>
      </c>
      <c r="B871" s="87" t="s">
        <v>1718</v>
      </c>
      <c r="C871" s="52" t="s">
        <v>1719</v>
      </c>
      <c r="D871" s="312"/>
      <c r="E871" s="244"/>
      <c r="F871" s="54" t="str">
        <f t="shared" si="190"/>
        <v>-</v>
      </c>
    </row>
    <row r="872" spans="1:6" ht="24" x14ac:dyDescent="0.2">
      <c r="A872" s="55">
        <v>81772</v>
      </c>
      <c r="B872" s="87" t="s">
        <v>1720</v>
      </c>
      <c r="C872" s="52" t="s">
        <v>1721</v>
      </c>
      <c r="D872" s="312"/>
      <c r="E872" s="244"/>
      <c r="F872" s="54" t="str">
        <f t="shared" si="190"/>
        <v>-</v>
      </c>
    </row>
    <row r="873" spans="1:6" ht="12.75" customHeight="1" x14ac:dyDescent="0.2">
      <c r="A873" s="55">
        <v>82412</v>
      </c>
      <c r="B873" s="87" t="s">
        <v>1722</v>
      </c>
      <c r="C873" s="52" t="s">
        <v>1723</v>
      </c>
      <c r="D873" s="312"/>
      <c r="E873" s="244"/>
      <c r="F873" s="54" t="str">
        <f t="shared" si="190"/>
        <v>-</v>
      </c>
    </row>
    <row r="874" spans="1:6" ht="12.75" customHeight="1" x14ac:dyDescent="0.2">
      <c r="A874" s="55">
        <v>84132</v>
      </c>
      <c r="B874" s="87" t="s">
        <v>1724</v>
      </c>
      <c r="C874" s="52" t="s">
        <v>1725</v>
      </c>
      <c r="D874" s="312"/>
      <c r="E874" s="244"/>
      <c r="F874" s="54" t="str">
        <f t="shared" si="190"/>
        <v>-</v>
      </c>
    </row>
    <row r="875" spans="1:6" ht="12.75" customHeight="1" x14ac:dyDescent="0.2">
      <c r="A875" s="55">
        <v>84142</v>
      </c>
      <c r="B875" s="87" t="s">
        <v>1726</v>
      </c>
      <c r="C875" s="52" t="s">
        <v>1727</v>
      </c>
      <c r="D875" s="312"/>
      <c r="E875" s="244"/>
      <c r="F875" s="54" t="str">
        <f t="shared" si="190"/>
        <v>-</v>
      </c>
    </row>
    <row r="876" spans="1:6" ht="12.75" customHeight="1" x14ac:dyDescent="0.2">
      <c r="A876" s="55">
        <v>84152</v>
      </c>
      <c r="B876" s="87" t="s">
        <v>1728</v>
      </c>
      <c r="C876" s="52" t="s">
        <v>1729</v>
      </c>
      <c r="D876" s="312"/>
      <c r="E876" s="244"/>
      <c r="F876" s="54" t="str">
        <f t="shared" si="190"/>
        <v>-</v>
      </c>
    </row>
    <row r="877" spans="1:6" ht="12.75" customHeight="1" x14ac:dyDescent="0.2">
      <c r="A877" s="55">
        <v>84162</v>
      </c>
      <c r="B877" s="87" t="s">
        <v>1730</v>
      </c>
      <c r="C877" s="52" t="s">
        <v>1731</v>
      </c>
      <c r="D877" s="312"/>
      <c r="E877" s="244"/>
      <c r="F877" s="54" t="str">
        <f t="shared" si="190"/>
        <v>-</v>
      </c>
    </row>
    <row r="878" spans="1:6" ht="12.75" customHeight="1" x14ac:dyDescent="0.2">
      <c r="A878" s="55">
        <v>84221</v>
      </c>
      <c r="B878" s="87" t="s">
        <v>1732</v>
      </c>
      <c r="C878" s="52" t="s">
        <v>1733</v>
      </c>
      <c r="D878" s="312"/>
      <c r="E878" s="244"/>
      <c r="F878" s="54" t="str">
        <f t="shared" si="190"/>
        <v>-</v>
      </c>
    </row>
    <row r="879" spans="1:6" ht="12.75" customHeight="1" x14ac:dyDescent="0.2">
      <c r="A879" s="55">
        <v>84222</v>
      </c>
      <c r="B879" s="87" t="s">
        <v>1734</v>
      </c>
      <c r="C879" s="52" t="s">
        <v>1735</v>
      </c>
      <c r="D879" s="312"/>
      <c r="E879" s="244"/>
      <c r="F879" s="54" t="str">
        <f t="shared" si="190"/>
        <v>-</v>
      </c>
    </row>
    <row r="880" spans="1:6" ht="12.75" customHeight="1" x14ac:dyDescent="0.2">
      <c r="A880" s="55" t="s">
        <v>1736</v>
      </c>
      <c r="B880" s="87" t="s">
        <v>1737</v>
      </c>
      <c r="C880" s="52" t="s">
        <v>1736</v>
      </c>
      <c r="D880" s="312"/>
      <c r="E880" s="244"/>
      <c r="F880" s="54" t="str">
        <f t="shared" si="190"/>
        <v>-</v>
      </c>
    </row>
    <row r="881" spans="1:6" ht="12.75" customHeight="1" x14ac:dyDescent="0.2">
      <c r="A881" s="55">
        <v>84232</v>
      </c>
      <c r="B881" s="87" t="s">
        <v>1738</v>
      </c>
      <c r="C881" s="52" t="s">
        <v>1739</v>
      </c>
      <c r="D881" s="312"/>
      <c r="E881" s="244"/>
      <c r="F881" s="54" t="str">
        <f t="shared" si="190"/>
        <v>-</v>
      </c>
    </row>
    <row r="882" spans="1:6" ht="24" x14ac:dyDescent="0.2">
      <c r="A882" s="55">
        <v>84242</v>
      </c>
      <c r="B882" s="87" t="s">
        <v>1740</v>
      </c>
      <c r="C882" s="52" t="s">
        <v>1741</v>
      </c>
      <c r="D882" s="312"/>
      <c r="E882" s="244"/>
      <c r="F882" s="54" t="str">
        <f t="shared" si="190"/>
        <v>-</v>
      </c>
    </row>
    <row r="883" spans="1:6" ht="24" x14ac:dyDescent="0.2">
      <c r="A883" s="55" t="s">
        <v>1742</v>
      </c>
      <c r="B883" s="87" t="s">
        <v>1743</v>
      </c>
      <c r="C883" s="52" t="s">
        <v>1742</v>
      </c>
      <c r="D883" s="312"/>
      <c r="E883" s="244"/>
      <c r="F883" s="54" t="str">
        <f t="shared" si="190"/>
        <v>-</v>
      </c>
    </row>
    <row r="884" spans="1:6" ht="12.75" customHeight="1" x14ac:dyDescent="0.2">
      <c r="A884" s="55">
        <v>84312</v>
      </c>
      <c r="B884" s="87" t="s">
        <v>1744</v>
      </c>
      <c r="C884" s="52" t="s">
        <v>1745</v>
      </c>
      <c r="D884" s="312"/>
      <c r="E884" s="244"/>
      <c r="F884" s="54" t="str">
        <f t="shared" si="190"/>
        <v>-</v>
      </c>
    </row>
    <row r="885" spans="1:6" ht="24" x14ac:dyDescent="0.2">
      <c r="A885" s="55">
        <v>84431</v>
      </c>
      <c r="B885" s="87" t="s">
        <v>1746</v>
      </c>
      <c r="C885" s="52" t="s">
        <v>1747</v>
      </c>
      <c r="D885" s="312"/>
      <c r="E885" s="244"/>
      <c r="F885" s="54" t="str">
        <f t="shared" si="190"/>
        <v>-</v>
      </c>
    </row>
    <row r="886" spans="1:6" ht="24" x14ac:dyDescent="0.2">
      <c r="A886" s="55">
        <v>84432</v>
      </c>
      <c r="B886" s="87" t="s">
        <v>1748</v>
      </c>
      <c r="C886" s="52" t="s">
        <v>1749</v>
      </c>
      <c r="D886" s="312"/>
      <c r="E886" s="244"/>
      <c r="F886" s="54" t="str">
        <f t="shared" si="190"/>
        <v>-</v>
      </c>
    </row>
    <row r="887" spans="1:6" ht="24" x14ac:dyDescent="0.2">
      <c r="A887" s="55" t="s">
        <v>1750</v>
      </c>
      <c r="B887" s="87" t="s">
        <v>1751</v>
      </c>
      <c r="C887" s="52" t="s">
        <v>1750</v>
      </c>
      <c r="D887" s="312"/>
      <c r="E887" s="244"/>
      <c r="F887" s="54" t="str">
        <f t="shared" si="190"/>
        <v>-</v>
      </c>
    </row>
    <row r="888" spans="1:6" ht="24" x14ac:dyDescent="0.2">
      <c r="A888" s="55">
        <v>84442</v>
      </c>
      <c r="B888" s="87" t="s">
        <v>1752</v>
      </c>
      <c r="C888" s="52" t="s">
        <v>1753</v>
      </c>
      <c r="D888" s="312"/>
      <c r="E888" s="244"/>
      <c r="F888" s="54" t="str">
        <f t="shared" si="190"/>
        <v>-</v>
      </c>
    </row>
    <row r="889" spans="1:6" ht="24" x14ac:dyDescent="0.2">
      <c r="A889" s="55">
        <v>84452</v>
      </c>
      <c r="B889" s="234" t="s">
        <v>1754</v>
      </c>
      <c r="C889" s="52" t="s">
        <v>1755</v>
      </c>
      <c r="D889" s="312"/>
      <c r="E889" s="244"/>
      <c r="F889" s="54" t="str">
        <f t="shared" si="190"/>
        <v>-</v>
      </c>
    </row>
    <row r="890" spans="1:6" ht="24" x14ac:dyDescent="0.2">
      <c r="A890" s="55" t="s">
        <v>1756</v>
      </c>
      <c r="B890" s="234" t="s">
        <v>1757</v>
      </c>
      <c r="C890" s="52" t="s">
        <v>1756</v>
      </c>
      <c r="D890" s="312"/>
      <c r="E890" s="244"/>
      <c r="F890" s="54" t="str">
        <f t="shared" si="190"/>
        <v>-</v>
      </c>
    </row>
    <row r="891" spans="1:6" ht="12.75" customHeight="1" x14ac:dyDescent="0.2">
      <c r="A891" s="55">
        <v>84461</v>
      </c>
      <c r="B891" s="87" t="s">
        <v>1758</v>
      </c>
      <c r="C891" s="52" t="s">
        <v>1759</v>
      </c>
      <c r="D891" s="312"/>
      <c r="E891" s="244"/>
      <c r="F891" s="54" t="str">
        <f t="shared" si="190"/>
        <v>-</v>
      </c>
    </row>
    <row r="892" spans="1:6" ht="12.75" customHeight="1" x14ac:dyDescent="0.2">
      <c r="A892" s="55">
        <v>84462</v>
      </c>
      <c r="B892" s="87" t="s">
        <v>1760</v>
      </c>
      <c r="C892" s="52" t="s">
        <v>1761</v>
      </c>
      <c r="D892" s="312"/>
      <c r="E892" s="244"/>
      <c r="F892" s="54" t="str">
        <f t="shared" si="190"/>
        <v>-</v>
      </c>
    </row>
    <row r="893" spans="1:6" ht="12.75" customHeight="1" x14ac:dyDescent="0.2">
      <c r="A893" s="55" t="s">
        <v>1762</v>
      </c>
      <c r="B893" s="87" t="s">
        <v>1763</v>
      </c>
      <c r="C893" s="52" t="s">
        <v>1762</v>
      </c>
      <c r="D893" s="312"/>
      <c r="E893" s="244"/>
      <c r="F893" s="54" t="str">
        <f t="shared" si="190"/>
        <v>-</v>
      </c>
    </row>
    <row r="894" spans="1:6" ht="12.75" customHeight="1" x14ac:dyDescent="0.2">
      <c r="A894" s="55">
        <v>84472</v>
      </c>
      <c r="B894" s="87" t="s">
        <v>1764</v>
      </c>
      <c r="C894" s="52" t="s">
        <v>1765</v>
      </c>
      <c r="D894" s="312"/>
      <c r="E894" s="244"/>
      <c r="F894" s="54" t="str">
        <f t="shared" si="190"/>
        <v>-</v>
      </c>
    </row>
    <row r="895" spans="1:6" ht="12.75" customHeight="1" x14ac:dyDescent="0.2">
      <c r="A895" s="55">
        <v>84482</v>
      </c>
      <c r="B895" s="87" t="s">
        <v>1766</v>
      </c>
      <c r="C895" s="52" t="s">
        <v>1767</v>
      </c>
      <c r="D895" s="312"/>
      <c r="E895" s="244"/>
      <c r="F895" s="54" t="str">
        <f t="shared" si="190"/>
        <v>-</v>
      </c>
    </row>
    <row r="896" spans="1:6" ht="12.75" customHeight="1" x14ac:dyDescent="0.2">
      <c r="A896" s="55" t="s">
        <v>1768</v>
      </c>
      <c r="B896" s="87" t="s">
        <v>1769</v>
      </c>
      <c r="C896" s="52" t="s">
        <v>1768</v>
      </c>
      <c r="D896" s="312"/>
      <c r="E896" s="244"/>
      <c r="F896" s="54" t="str">
        <f t="shared" si="190"/>
        <v>-</v>
      </c>
    </row>
    <row r="897" spans="1:6" ht="24" x14ac:dyDescent="0.2">
      <c r="A897" s="55">
        <v>84532</v>
      </c>
      <c r="B897" s="87" t="s">
        <v>1770</v>
      </c>
      <c r="C897" s="52" t="s">
        <v>1771</v>
      </c>
      <c r="D897" s="312"/>
      <c r="E897" s="244"/>
      <c r="F897" s="54" t="str">
        <f t="shared" si="190"/>
        <v>-</v>
      </c>
    </row>
    <row r="898" spans="1:6" ht="12.75" customHeight="1" x14ac:dyDescent="0.2">
      <c r="A898" s="55">
        <v>84542</v>
      </c>
      <c r="B898" s="87" t="s">
        <v>1772</v>
      </c>
      <c r="C898" s="52" t="s">
        <v>1773</v>
      </c>
      <c r="D898" s="312"/>
      <c r="E898" s="244"/>
      <c r="F898" s="54" t="str">
        <f t="shared" si="190"/>
        <v>-</v>
      </c>
    </row>
    <row r="899" spans="1:6" ht="12.75" customHeight="1" x14ac:dyDescent="0.2">
      <c r="A899" s="55">
        <v>84552</v>
      </c>
      <c r="B899" s="87" t="s">
        <v>1774</v>
      </c>
      <c r="C899" s="52" t="s">
        <v>1775</v>
      </c>
      <c r="D899" s="312"/>
      <c r="E899" s="244"/>
      <c r="F899" s="54" t="str">
        <f t="shared" si="190"/>
        <v>-</v>
      </c>
    </row>
    <row r="900" spans="1:6" ht="12.75" customHeight="1" x14ac:dyDescent="0.2">
      <c r="A900" s="55">
        <v>84711</v>
      </c>
      <c r="B900" s="87" t="s">
        <v>1776</v>
      </c>
      <c r="C900" s="52" t="s">
        <v>1777</v>
      </c>
      <c r="D900" s="312">
        <v>23555</v>
      </c>
      <c r="E900" s="244"/>
      <c r="F900" s="54">
        <f t="shared" si="190"/>
        <v>0</v>
      </c>
    </row>
    <row r="901" spans="1:6" ht="12.75" customHeight="1" x14ac:dyDescent="0.2">
      <c r="A901" s="55">
        <v>84712</v>
      </c>
      <c r="B901" s="87" t="s">
        <v>1778</v>
      </c>
      <c r="C901" s="52" t="s">
        <v>1779</v>
      </c>
      <c r="D901" s="312"/>
      <c r="E901" s="244"/>
      <c r="F901" s="54" t="str">
        <f t="shared" si="190"/>
        <v>-</v>
      </c>
    </row>
    <row r="902" spans="1:6" ht="12.75" customHeight="1" x14ac:dyDescent="0.2">
      <c r="A902" s="55">
        <v>84721</v>
      </c>
      <c r="B902" s="87" t="s">
        <v>1780</v>
      </c>
      <c r="C902" s="52" t="s">
        <v>1781</v>
      </c>
      <c r="D902" s="312"/>
      <c r="E902" s="244"/>
      <c r="F902" s="54" t="str">
        <f t="shared" si="190"/>
        <v>-</v>
      </c>
    </row>
    <row r="903" spans="1:6" ht="12.75" customHeight="1" x14ac:dyDescent="0.2">
      <c r="A903" s="55">
        <v>84722</v>
      </c>
      <c r="B903" s="87" t="s">
        <v>1782</v>
      </c>
      <c r="C903" s="52" t="s">
        <v>1783</v>
      </c>
      <c r="D903" s="312"/>
      <c r="E903" s="244"/>
      <c r="F903" s="54" t="str">
        <f t="shared" si="190"/>
        <v>-</v>
      </c>
    </row>
    <row r="904" spans="1:6" ht="12.75" customHeight="1" x14ac:dyDescent="0.2">
      <c r="A904" s="55">
        <v>84731</v>
      </c>
      <c r="B904" s="87" t="s">
        <v>1784</v>
      </c>
      <c r="C904" s="52" t="s">
        <v>1785</v>
      </c>
      <c r="D904" s="312"/>
      <c r="E904" s="244"/>
      <c r="F904" s="54" t="str">
        <f t="shared" si="190"/>
        <v>-</v>
      </c>
    </row>
    <row r="905" spans="1:6" ht="12.75" customHeight="1" x14ac:dyDescent="0.2">
      <c r="A905" s="55">
        <v>84732</v>
      </c>
      <c r="B905" s="87" t="s">
        <v>1786</v>
      </c>
      <c r="C905" s="52" t="s">
        <v>1787</v>
      </c>
      <c r="D905" s="312"/>
      <c r="E905" s="244"/>
      <c r="F905" s="54" t="str">
        <f t="shared" si="190"/>
        <v>-</v>
      </c>
    </row>
    <row r="906" spans="1:6" ht="12.75" customHeight="1" x14ac:dyDescent="0.2">
      <c r="A906" s="55">
        <v>84741</v>
      </c>
      <c r="B906" s="87" t="s">
        <v>1788</v>
      </c>
      <c r="C906" s="52" t="s">
        <v>1789</v>
      </c>
      <c r="D906" s="312"/>
      <c r="E906" s="244"/>
      <c r="F906" s="54" t="str">
        <f t="shared" si="190"/>
        <v>-</v>
      </c>
    </row>
    <row r="907" spans="1:6" ht="12.75" customHeight="1" x14ac:dyDescent="0.2">
      <c r="A907" s="55">
        <v>84742</v>
      </c>
      <c r="B907" s="87" t="s">
        <v>1790</v>
      </c>
      <c r="C907" s="52" t="s">
        <v>1791</v>
      </c>
      <c r="D907" s="312"/>
      <c r="E907" s="244"/>
      <c r="F907" s="54" t="str">
        <f t="shared" si="190"/>
        <v>-</v>
      </c>
    </row>
    <row r="908" spans="1:6" ht="12.75" customHeight="1" x14ac:dyDescent="0.2">
      <c r="A908" s="55">
        <v>84751</v>
      </c>
      <c r="B908" s="87" t="s">
        <v>1792</v>
      </c>
      <c r="C908" s="52" t="s">
        <v>1793</v>
      </c>
      <c r="D908" s="312"/>
      <c r="E908" s="244"/>
      <c r="F908" s="54" t="str">
        <f t="shared" si="190"/>
        <v>-</v>
      </c>
    </row>
    <row r="909" spans="1:6" ht="12.75" customHeight="1" x14ac:dyDescent="0.2">
      <c r="A909" s="55">
        <v>84752</v>
      </c>
      <c r="B909" s="87" t="s">
        <v>1794</v>
      </c>
      <c r="C909" s="52" t="s">
        <v>1795</v>
      </c>
      <c r="D909" s="312"/>
      <c r="E909" s="244"/>
      <c r="F909" s="54" t="str">
        <f t="shared" si="190"/>
        <v>-</v>
      </c>
    </row>
    <row r="910" spans="1:6" ht="24" x14ac:dyDescent="0.2">
      <c r="A910" s="55">
        <v>84761</v>
      </c>
      <c r="B910" s="234" t="s">
        <v>1796</v>
      </c>
      <c r="C910" s="52" t="s">
        <v>1797</v>
      </c>
      <c r="D910" s="312"/>
      <c r="E910" s="244"/>
      <c r="F910" s="54" t="str">
        <f t="shared" si="190"/>
        <v>-</v>
      </c>
    </row>
    <row r="911" spans="1:6" ht="24" x14ac:dyDescent="0.2">
      <c r="A911" s="55">
        <v>84762</v>
      </c>
      <c r="B911" s="234" t="s">
        <v>1798</v>
      </c>
      <c r="C911" s="52" t="s">
        <v>1799</v>
      </c>
      <c r="D911" s="312"/>
      <c r="E911" s="244"/>
      <c r="F911" s="54" t="str">
        <f t="shared" si="190"/>
        <v>-</v>
      </c>
    </row>
    <row r="912" spans="1:6" ht="24" x14ac:dyDescent="0.2">
      <c r="A912" s="55" t="s">
        <v>1800</v>
      </c>
      <c r="B912" s="87" t="s">
        <v>1801</v>
      </c>
      <c r="C912" s="52" t="s">
        <v>1800</v>
      </c>
      <c r="D912" s="312"/>
      <c r="E912" s="244"/>
      <c r="F912" s="54" t="str">
        <f t="shared" si="190"/>
        <v>-</v>
      </c>
    </row>
    <row r="913" spans="1:6" ht="24" x14ac:dyDescent="0.2">
      <c r="A913" s="55" t="s">
        <v>1802</v>
      </c>
      <c r="B913" s="87" t="s">
        <v>1803</v>
      </c>
      <c r="C913" s="52" t="s">
        <v>1802</v>
      </c>
      <c r="D913" s="312"/>
      <c r="E913" s="244"/>
      <c r="F913" s="54" t="str">
        <f t="shared" si="190"/>
        <v>-</v>
      </c>
    </row>
    <row r="914" spans="1:6" ht="12.75" customHeight="1" x14ac:dyDescent="0.2">
      <c r="A914" s="55">
        <v>85412</v>
      </c>
      <c r="B914" s="87" t="s">
        <v>1804</v>
      </c>
      <c r="C914" s="52" t="s">
        <v>1805</v>
      </c>
      <c r="D914" s="312"/>
      <c r="E914" s="244"/>
      <c r="F914" s="54" t="str">
        <f t="shared" si="190"/>
        <v>-</v>
      </c>
    </row>
    <row r="915" spans="1:6" ht="24" x14ac:dyDescent="0.2">
      <c r="A915" s="55">
        <v>51212</v>
      </c>
      <c r="B915" s="234" t="s">
        <v>1806</v>
      </c>
      <c r="C915" s="52" t="s">
        <v>1807</v>
      </c>
      <c r="D915" s="312"/>
      <c r="E915" s="244"/>
      <c r="F915" s="54" t="str">
        <f t="shared" si="190"/>
        <v>-</v>
      </c>
    </row>
    <row r="916" spans="1:6" ht="12.75" customHeight="1" x14ac:dyDescent="0.2">
      <c r="A916" s="55">
        <v>51322</v>
      </c>
      <c r="B916" s="87" t="s">
        <v>1808</v>
      </c>
      <c r="C916" s="52" t="s">
        <v>1809</v>
      </c>
      <c r="D916" s="312"/>
      <c r="E916" s="244"/>
      <c r="F916" s="54" t="str">
        <f t="shared" si="190"/>
        <v>-</v>
      </c>
    </row>
    <row r="917" spans="1:6" ht="12.75" customHeight="1" x14ac:dyDescent="0.2">
      <c r="A917" s="55">
        <v>51332</v>
      </c>
      <c r="B917" s="87" t="s">
        <v>1810</v>
      </c>
      <c r="C917" s="52" t="s">
        <v>1811</v>
      </c>
      <c r="D917" s="312"/>
      <c r="E917" s="244"/>
      <c r="F917" s="54" t="str">
        <f t="shared" si="190"/>
        <v>-</v>
      </c>
    </row>
    <row r="918" spans="1:6" ht="24" x14ac:dyDescent="0.2">
      <c r="A918" s="55">
        <v>51342</v>
      </c>
      <c r="B918" s="87" t="s">
        <v>1812</v>
      </c>
      <c r="C918" s="52" t="s">
        <v>1813</v>
      </c>
      <c r="D918" s="312"/>
      <c r="E918" s="244"/>
      <c r="F918" s="54" t="str">
        <f t="shared" si="190"/>
        <v>-</v>
      </c>
    </row>
    <row r="919" spans="1:6" ht="12.75" customHeight="1" x14ac:dyDescent="0.2">
      <c r="A919" s="55">
        <v>51411</v>
      </c>
      <c r="B919" s="87" t="s">
        <v>1814</v>
      </c>
      <c r="C919" s="52" t="s">
        <v>1815</v>
      </c>
      <c r="D919" s="312"/>
      <c r="E919" s="244"/>
      <c r="F919" s="54" t="str">
        <f t="shared" si="190"/>
        <v>-</v>
      </c>
    </row>
    <row r="920" spans="1:6" ht="12.75" customHeight="1" x14ac:dyDescent="0.2">
      <c r="A920" s="55">
        <v>51412</v>
      </c>
      <c r="B920" s="87" t="s">
        <v>1816</v>
      </c>
      <c r="C920" s="52" t="s">
        <v>1817</v>
      </c>
      <c r="D920" s="312"/>
      <c r="E920" s="244"/>
      <c r="F920" s="54" t="str">
        <f t="shared" si="190"/>
        <v>-</v>
      </c>
    </row>
    <row r="921" spans="1:6" ht="24" x14ac:dyDescent="0.2">
      <c r="A921" s="55">
        <v>51532</v>
      </c>
      <c r="B921" s="87" t="s">
        <v>1818</v>
      </c>
      <c r="C921" s="52" t="s">
        <v>1819</v>
      </c>
      <c r="D921" s="312"/>
      <c r="E921" s="244"/>
      <c r="F921" s="54" t="str">
        <f t="shared" si="190"/>
        <v>-</v>
      </c>
    </row>
    <row r="922" spans="1:6" ht="24" x14ac:dyDescent="0.2">
      <c r="A922" s="55">
        <v>51542</v>
      </c>
      <c r="B922" s="87" t="s">
        <v>1820</v>
      </c>
      <c r="C922" s="52" t="s">
        <v>1821</v>
      </c>
      <c r="D922" s="312"/>
      <c r="E922" s="244"/>
      <c r="F922" s="54" t="str">
        <f t="shared" si="190"/>
        <v>-</v>
      </c>
    </row>
    <row r="923" spans="1:6" ht="24" x14ac:dyDescent="0.2">
      <c r="A923" s="55">
        <v>51552</v>
      </c>
      <c r="B923" s="234" t="s">
        <v>1822</v>
      </c>
      <c r="C923" s="52" t="s">
        <v>1823</v>
      </c>
      <c r="D923" s="312"/>
      <c r="E923" s="244"/>
      <c r="F923" s="54" t="str">
        <f t="shared" si="190"/>
        <v>-</v>
      </c>
    </row>
    <row r="924" spans="1:6" ht="24" x14ac:dyDescent="0.2">
      <c r="A924" s="55">
        <v>51631</v>
      </c>
      <c r="B924" s="87" t="s">
        <v>1824</v>
      </c>
      <c r="C924" s="52" t="s">
        <v>1825</v>
      </c>
      <c r="D924" s="312"/>
      <c r="E924" s="244"/>
      <c r="F924" s="54" t="str">
        <f t="shared" si="190"/>
        <v>-</v>
      </c>
    </row>
    <row r="925" spans="1:6" ht="24" x14ac:dyDescent="0.2">
      <c r="A925" s="55">
        <v>51632</v>
      </c>
      <c r="B925" s="87" t="s">
        <v>1826</v>
      </c>
      <c r="C925" s="52" t="s">
        <v>1827</v>
      </c>
      <c r="D925" s="312"/>
      <c r="E925" s="244"/>
      <c r="F925" s="54" t="str">
        <f t="shared" si="190"/>
        <v>-</v>
      </c>
    </row>
    <row r="926" spans="1:6" ht="12.75" customHeight="1" x14ac:dyDescent="0.2">
      <c r="A926" s="55">
        <v>51641</v>
      </c>
      <c r="B926" s="87" t="s">
        <v>1828</v>
      </c>
      <c r="C926" s="52" t="s">
        <v>1829</v>
      </c>
      <c r="D926" s="312"/>
      <c r="E926" s="244"/>
      <c r="F926" s="54" t="str">
        <f t="shared" si="190"/>
        <v>-</v>
      </c>
    </row>
    <row r="927" spans="1:6" ht="12.75" customHeight="1" x14ac:dyDescent="0.2">
      <c r="A927" s="55">
        <v>51642</v>
      </c>
      <c r="B927" s="87" t="s">
        <v>1830</v>
      </c>
      <c r="C927" s="52" t="s">
        <v>1831</v>
      </c>
      <c r="D927" s="312"/>
      <c r="E927" s="244"/>
      <c r="F927" s="54" t="str">
        <f t="shared" si="190"/>
        <v>-</v>
      </c>
    </row>
    <row r="928" spans="1:6" ht="12.75" customHeight="1" x14ac:dyDescent="0.2">
      <c r="A928" s="55">
        <v>51711</v>
      </c>
      <c r="B928" s="87" t="s">
        <v>1832</v>
      </c>
      <c r="C928" s="52" t="s">
        <v>1833</v>
      </c>
      <c r="D928" s="312"/>
      <c r="E928" s="244"/>
      <c r="F928" s="54" t="str">
        <f t="shared" si="190"/>
        <v>-</v>
      </c>
    </row>
    <row r="929" spans="1:6" ht="12.75" customHeight="1" x14ac:dyDescent="0.2">
      <c r="A929" s="55">
        <v>51712</v>
      </c>
      <c r="B929" s="87" t="s">
        <v>1834</v>
      </c>
      <c r="C929" s="52" t="s">
        <v>1835</v>
      </c>
      <c r="D929" s="312"/>
      <c r="E929" s="244"/>
      <c r="F929" s="54" t="str">
        <f t="shared" si="190"/>
        <v>-</v>
      </c>
    </row>
    <row r="930" spans="1:6" ht="12.75" customHeight="1" x14ac:dyDescent="0.2">
      <c r="A930" s="55">
        <v>51721</v>
      </c>
      <c r="B930" s="87" t="s">
        <v>1836</v>
      </c>
      <c r="C930" s="52" t="s">
        <v>1837</v>
      </c>
      <c r="D930" s="312"/>
      <c r="E930" s="244"/>
      <c r="F930" s="54" t="str">
        <f t="shared" si="190"/>
        <v>-</v>
      </c>
    </row>
    <row r="931" spans="1:6" ht="12.75" customHeight="1" x14ac:dyDescent="0.2">
      <c r="A931" s="55">
        <v>51722</v>
      </c>
      <c r="B931" s="87" t="s">
        <v>1838</v>
      </c>
      <c r="C931" s="52" t="s">
        <v>1839</v>
      </c>
      <c r="D931" s="312"/>
      <c r="E931" s="244"/>
      <c r="F931" s="54" t="str">
        <f t="shared" si="190"/>
        <v>-</v>
      </c>
    </row>
    <row r="932" spans="1:6" ht="12.75" customHeight="1" x14ac:dyDescent="0.2">
      <c r="A932" s="55">
        <v>51731</v>
      </c>
      <c r="B932" s="87" t="s">
        <v>1840</v>
      </c>
      <c r="C932" s="52" t="s">
        <v>1841</v>
      </c>
      <c r="D932" s="312"/>
      <c r="E932" s="244"/>
      <c r="F932" s="54" t="str">
        <f t="shared" si="190"/>
        <v>-</v>
      </c>
    </row>
    <row r="933" spans="1:6" ht="12.75" customHeight="1" x14ac:dyDescent="0.2">
      <c r="A933" s="55">
        <v>51732</v>
      </c>
      <c r="B933" s="87" t="s">
        <v>1842</v>
      </c>
      <c r="C933" s="52" t="s">
        <v>1843</v>
      </c>
      <c r="D933" s="312"/>
      <c r="E933" s="244"/>
      <c r="F933" s="54" t="str">
        <f t="shared" si="190"/>
        <v>-</v>
      </c>
    </row>
    <row r="934" spans="1:6" ht="12.75" customHeight="1" x14ac:dyDescent="0.2">
      <c r="A934" s="55">
        <v>51741</v>
      </c>
      <c r="B934" s="87" t="s">
        <v>1844</v>
      </c>
      <c r="C934" s="52" t="s">
        <v>1845</v>
      </c>
      <c r="D934" s="312"/>
      <c r="E934" s="244"/>
      <c r="F934" s="54" t="str">
        <f t="shared" si="190"/>
        <v>-</v>
      </c>
    </row>
    <row r="935" spans="1:6" ht="12.75" customHeight="1" x14ac:dyDescent="0.2">
      <c r="A935" s="55">
        <v>51742</v>
      </c>
      <c r="B935" s="87" t="s">
        <v>1846</v>
      </c>
      <c r="C935" s="52" t="s">
        <v>1847</v>
      </c>
      <c r="D935" s="312"/>
      <c r="E935" s="244"/>
      <c r="F935" s="54" t="str">
        <f t="shared" si="190"/>
        <v>-</v>
      </c>
    </row>
    <row r="936" spans="1:6" ht="12.75" customHeight="1" x14ac:dyDescent="0.2">
      <c r="A936" s="55">
        <v>51751</v>
      </c>
      <c r="B936" s="87" t="s">
        <v>1848</v>
      </c>
      <c r="C936" s="52" t="s">
        <v>1849</v>
      </c>
      <c r="D936" s="312"/>
      <c r="E936" s="244"/>
      <c r="F936" s="54" t="str">
        <f t="shared" si="190"/>
        <v>-</v>
      </c>
    </row>
    <row r="937" spans="1:6" ht="12.75" customHeight="1" x14ac:dyDescent="0.2">
      <c r="A937" s="55">
        <v>51752</v>
      </c>
      <c r="B937" s="87" t="s">
        <v>1850</v>
      </c>
      <c r="C937" s="52" t="s">
        <v>1851</v>
      </c>
      <c r="D937" s="312"/>
      <c r="E937" s="244"/>
      <c r="F937" s="54" t="str">
        <f t="shared" si="190"/>
        <v>-</v>
      </c>
    </row>
    <row r="938" spans="1:6" ht="24" x14ac:dyDescent="0.2">
      <c r="A938" s="55">
        <v>51761</v>
      </c>
      <c r="B938" s="87" t="s">
        <v>1852</v>
      </c>
      <c r="C938" s="52" t="s">
        <v>1853</v>
      </c>
      <c r="D938" s="312"/>
      <c r="E938" s="244"/>
      <c r="F938" s="54" t="str">
        <f t="shared" si="190"/>
        <v>-</v>
      </c>
    </row>
    <row r="939" spans="1:6" ht="24" x14ac:dyDescent="0.2">
      <c r="A939" s="55">
        <v>51762</v>
      </c>
      <c r="B939" s="87" t="s">
        <v>1854</v>
      </c>
      <c r="C939" s="52" t="s">
        <v>1855</v>
      </c>
      <c r="D939" s="312"/>
      <c r="E939" s="244"/>
      <c r="F939" s="54" t="str">
        <f t="shared" si="190"/>
        <v>-</v>
      </c>
    </row>
    <row r="940" spans="1:6" ht="24" x14ac:dyDescent="0.2">
      <c r="A940" s="55">
        <v>51771</v>
      </c>
      <c r="B940" s="87" t="s">
        <v>1856</v>
      </c>
      <c r="C940" s="52" t="s">
        <v>1857</v>
      </c>
      <c r="D940" s="312"/>
      <c r="E940" s="244"/>
      <c r="F940" s="54" t="str">
        <f t="shared" si="190"/>
        <v>-</v>
      </c>
    </row>
    <row r="941" spans="1:6" ht="24" x14ac:dyDescent="0.2">
      <c r="A941" s="55">
        <v>51772</v>
      </c>
      <c r="B941" s="87" t="s">
        <v>1858</v>
      </c>
      <c r="C941" s="52" t="s">
        <v>1859</v>
      </c>
      <c r="D941" s="312"/>
      <c r="E941" s="244"/>
      <c r="F941" s="54" t="str">
        <f t="shared" si="190"/>
        <v>-</v>
      </c>
    </row>
    <row r="942" spans="1:6" ht="24" x14ac:dyDescent="0.2">
      <c r="A942" s="55">
        <v>54132</v>
      </c>
      <c r="B942" s="87" t="s">
        <v>1860</v>
      </c>
      <c r="C942" s="52" t="s">
        <v>1861</v>
      </c>
      <c r="D942" s="312"/>
      <c r="E942" s="244"/>
      <c r="F942" s="54" t="str">
        <f t="shared" si="190"/>
        <v>-</v>
      </c>
    </row>
    <row r="943" spans="1:6" ht="24" x14ac:dyDescent="0.2">
      <c r="A943" s="55">
        <v>54142</v>
      </c>
      <c r="B943" s="87" t="s">
        <v>1862</v>
      </c>
      <c r="C943" s="52" t="s">
        <v>1863</v>
      </c>
      <c r="D943" s="312"/>
      <c r="E943" s="244"/>
      <c r="F943" s="54" t="str">
        <f t="shared" si="190"/>
        <v>-</v>
      </c>
    </row>
    <row r="944" spans="1:6" ht="12.75" customHeight="1" x14ac:dyDescent="0.2">
      <c r="A944" s="55">
        <v>54152</v>
      </c>
      <c r="B944" s="87" t="s">
        <v>1864</v>
      </c>
      <c r="C944" s="52" t="s">
        <v>1865</v>
      </c>
      <c r="D944" s="312"/>
      <c r="E944" s="244"/>
      <c r="F944" s="54" t="str">
        <f t="shared" si="190"/>
        <v>-</v>
      </c>
    </row>
    <row r="945" spans="1:6" ht="24" x14ac:dyDescent="0.2">
      <c r="A945" s="55">
        <v>54162</v>
      </c>
      <c r="B945" s="87" t="s">
        <v>1866</v>
      </c>
      <c r="C945" s="52" t="s">
        <v>1867</v>
      </c>
      <c r="D945" s="312"/>
      <c r="E945" s="244"/>
      <c r="F945" s="54" t="str">
        <f t="shared" si="190"/>
        <v>-</v>
      </c>
    </row>
    <row r="946" spans="1:6" ht="24" x14ac:dyDescent="0.2">
      <c r="A946" s="55">
        <v>54221</v>
      </c>
      <c r="B946" s="234" t="s">
        <v>1868</v>
      </c>
      <c r="C946" s="52" t="s">
        <v>1869</v>
      </c>
      <c r="D946" s="312"/>
      <c r="E946" s="244"/>
      <c r="F946" s="54" t="str">
        <f t="shared" si="190"/>
        <v>-</v>
      </c>
    </row>
    <row r="947" spans="1:6" ht="24" x14ac:dyDescent="0.2">
      <c r="A947" s="55">
        <v>54222</v>
      </c>
      <c r="B947" s="234" t="s">
        <v>1870</v>
      </c>
      <c r="C947" s="52" t="s">
        <v>1871</v>
      </c>
      <c r="D947" s="312"/>
      <c r="E947" s="244"/>
      <c r="F947" s="54" t="str">
        <f t="shared" si="190"/>
        <v>-</v>
      </c>
    </row>
    <row r="948" spans="1:6" ht="24" x14ac:dyDescent="0.2">
      <c r="A948" s="55" t="s">
        <v>1872</v>
      </c>
      <c r="B948" s="87" t="s">
        <v>1873</v>
      </c>
      <c r="C948" s="52" t="s">
        <v>1872</v>
      </c>
      <c r="D948" s="312"/>
      <c r="E948" s="244"/>
      <c r="F948" s="54" t="str">
        <f t="shared" si="190"/>
        <v>-</v>
      </c>
    </row>
    <row r="949" spans="1:6" ht="24" x14ac:dyDescent="0.2">
      <c r="A949" s="55">
        <v>54232</v>
      </c>
      <c r="B949" s="234" t="s">
        <v>1874</v>
      </c>
      <c r="C949" s="52" t="s">
        <v>1875</v>
      </c>
      <c r="D949" s="312"/>
      <c r="E949" s="244"/>
      <c r="F949" s="54" t="str">
        <f t="shared" si="190"/>
        <v>-</v>
      </c>
    </row>
    <row r="950" spans="1:6" ht="24" x14ac:dyDescent="0.2">
      <c r="A950" s="55">
        <v>54242</v>
      </c>
      <c r="B950" s="87" t="s">
        <v>1876</v>
      </c>
      <c r="C950" s="52" t="s">
        <v>1877</v>
      </c>
      <c r="D950" s="312"/>
      <c r="E950" s="244"/>
      <c r="F950" s="54" t="str">
        <f t="shared" si="190"/>
        <v>-</v>
      </c>
    </row>
    <row r="951" spans="1:6" ht="24" x14ac:dyDescent="0.2">
      <c r="A951" s="55" t="s">
        <v>1878</v>
      </c>
      <c r="B951" s="87" t="s">
        <v>1879</v>
      </c>
      <c r="C951" s="52" t="s">
        <v>1878</v>
      </c>
      <c r="D951" s="312"/>
      <c r="E951" s="244"/>
      <c r="F951" s="54" t="str">
        <f t="shared" si="190"/>
        <v>-</v>
      </c>
    </row>
    <row r="952" spans="1:6" ht="24" x14ac:dyDescent="0.2">
      <c r="A952" s="55">
        <v>54312</v>
      </c>
      <c r="B952" s="234" t="s">
        <v>1880</v>
      </c>
      <c r="C952" s="52" t="s">
        <v>1881</v>
      </c>
      <c r="D952" s="312"/>
      <c r="E952" s="244"/>
      <c r="F952" s="54" t="str">
        <f t="shared" si="190"/>
        <v>-</v>
      </c>
    </row>
    <row r="953" spans="1:6" ht="24" x14ac:dyDescent="0.2">
      <c r="A953" s="55">
        <v>54431</v>
      </c>
      <c r="B953" s="87" t="s">
        <v>1882</v>
      </c>
      <c r="C953" s="52" t="s">
        <v>1883</v>
      </c>
      <c r="D953" s="312"/>
      <c r="E953" s="244"/>
      <c r="F953" s="54" t="str">
        <f t="shared" si="190"/>
        <v>-</v>
      </c>
    </row>
    <row r="954" spans="1:6" ht="24" x14ac:dyDescent="0.2">
      <c r="A954" s="55">
        <v>54432</v>
      </c>
      <c r="B954" s="87" t="s">
        <v>1884</v>
      </c>
      <c r="C954" s="52" t="s">
        <v>1885</v>
      </c>
      <c r="D954" s="312">
        <v>1939167</v>
      </c>
      <c r="E954" s="244">
        <v>1939166.68</v>
      </c>
      <c r="F954" s="54">
        <f t="shared" si="190"/>
        <v>99.999983498069014</v>
      </c>
    </row>
    <row r="955" spans="1:6" ht="24" x14ac:dyDescent="0.2">
      <c r="A955" s="55" t="s">
        <v>1886</v>
      </c>
      <c r="B955" s="87" t="s">
        <v>1887</v>
      </c>
      <c r="C955" s="52" t="s">
        <v>1886</v>
      </c>
      <c r="D955" s="312"/>
      <c r="E955" s="244"/>
      <c r="F955" s="54" t="str">
        <f t="shared" si="190"/>
        <v>-</v>
      </c>
    </row>
    <row r="956" spans="1:6" ht="24" x14ac:dyDescent="0.2">
      <c r="A956" s="55">
        <v>54442</v>
      </c>
      <c r="B956" s="87" t="s">
        <v>1888</v>
      </c>
      <c r="C956" s="52" t="s">
        <v>1889</v>
      </c>
      <c r="D956" s="312"/>
      <c r="E956" s="244"/>
      <c r="F956" s="54" t="str">
        <f t="shared" si="190"/>
        <v>-</v>
      </c>
    </row>
    <row r="957" spans="1:6" ht="24" x14ac:dyDescent="0.2">
      <c r="A957" s="55">
        <v>54452</v>
      </c>
      <c r="B957" s="87" t="s">
        <v>1890</v>
      </c>
      <c r="C957" s="52" t="s">
        <v>1891</v>
      </c>
      <c r="D957" s="312"/>
      <c r="E957" s="244"/>
      <c r="F957" s="54" t="str">
        <f t="shared" si="190"/>
        <v>-</v>
      </c>
    </row>
    <row r="958" spans="1:6" ht="24" x14ac:dyDescent="0.2">
      <c r="A958" s="55" t="s">
        <v>1892</v>
      </c>
      <c r="B958" s="87" t="s">
        <v>1893</v>
      </c>
      <c r="C958" s="52" t="s">
        <v>1892</v>
      </c>
      <c r="D958" s="312"/>
      <c r="E958" s="244"/>
      <c r="F958" s="54" t="str">
        <f t="shared" si="190"/>
        <v>-</v>
      </c>
    </row>
    <row r="959" spans="1:6" ht="24" x14ac:dyDescent="0.2">
      <c r="A959" s="55">
        <v>54461</v>
      </c>
      <c r="B959" s="87" t="s">
        <v>1894</v>
      </c>
      <c r="C959" s="52" t="s">
        <v>1895</v>
      </c>
      <c r="D959" s="312"/>
      <c r="E959" s="244"/>
      <c r="F959" s="54" t="str">
        <f t="shared" si="190"/>
        <v>-</v>
      </c>
    </row>
    <row r="960" spans="1:6" ht="24" x14ac:dyDescent="0.2">
      <c r="A960" s="55">
        <v>54462</v>
      </c>
      <c r="B960" s="87" t="s">
        <v>1896</v>
      </c>
      <c r="C960" s="52" t="s">
        <v>1897</v>
      </c>
      <c r="D960" s="312"/>
      <c r="E960" s="244"/>
      <c r="F960" s="54" t="str">
        <f t="shared" si="190"/>
        <v>-</v>
      </c>
    </row>
    <row r="961" spans="1:6" ht="12.75" customHeight="1" x14ac:dyDescent="0.2">
      <c r="A961" s="55" t="s">
        <v>1898</v>
      </c>
      <c r="B961" s="87" t="s">
        <v>1899</v>
      </c>
      <c r="C961" s="52" t="s">
        <v>1898</v>
      </c>
      <c r="D961" s="312"/>
      <c r="E961" s="244"/>
      <c r="F961" s="54" t="str">
        <f t="shared" si="190"/>
        <v>-</v>
      </c>
    </row>
    <row r="962" spans="1:6" ht="24" x14ac:dyDescent="0.2">
      <c r="A962" s="55">
        <v>54472</v>
      </c>
      <c r="B962" s="234" t="s">
        <v>1900</v>
      </c>
      <c r="C962" s="52" t="s">
        <v>1901</v>
      </c>
      <c r="D962" s="312"/>
      <c r="E962" s="244"/>
      <c r="F962" s="54" t="str">
        <f t="shared" si="190"/>
        <v>-</v>
      </c>
    </row>
    <row r="963" spans="1:6" ht="24" x14ac:dyDescent="0.2">
      <c r="A963" s="55">
        <v>54482</v>
      </c>
      <c r="B963" s="234" t="s">
        <v>1902</v>
      </c>
      <c r="C963" s="52" t="s">
        <v>1903</v>
      </c>
      <c r="D963" s="312"/>
      <c r="E963" s="244"/>
      <c r="F963" s="54" t="str">
        <f t="shared" si="190"/>
        <v>-</v>
      </c>
    </row>
    <row r="964" spans="1:6" ht="24" x14ac:dyDescent="0.2">
      <c r="A964" s="55" t="s">
        <v>1904</v>
      </c>
      <c r="B964" s="234" t="s">
        <v>1905</v>
      </c>
      <c r="C964" s="52" t="s">
        <v>1904</v>
      </c>
      <c r="D964" s="312"/>
      <c r="E964" s="244"/>
      <c r="F964" s="54" t="str">
        <f t="shared" si="190"/>
        <v>-</v>
      </c>
    </row>
    <row r="965" spans="1:6" ht="24" x14ac:dyDescent="0.2">
      <c r="A965" s="55">
        <v>54532</v>
      </c>
      <c r="B965" s="87" t="s">
        <v>1906</v>
      </c>
      <c r="C965" s="52" t="s">
        <v>1907</v>
      </c>
      <c r="D965" s="312"/>
      <c r="E965" s="244"/>
      <c r="F965" s="54" t="str">
        <f t="shared" si="190"/>
        <v>-</v>
      </c>
    </row>
    <row r="966" spans="1:6" ht="12.75" customHeight="1" x14ac:dyDescent="0.2">
      <c r="A966" s="55">
        <v>54542</v>
      </c>
      <c r="B966" s="87" t="s">
        <v>1908</v>
      </c>
      <c r="C966" s="52" t="s">
        <v>1909</v>
      </c>
      <c r="D966" s="312"/>
      <c r="E966" s="244"/>
      <c r="F966" s="54" t="str">
        <f t="shared" si="190"/>
        <v>-</v>
      </c>
    </row>
    <row r="967" spans="1:6" ht="24" x14ac:dyDescent="0.2">
      <c r="A967" s="55">
        <v>54552</v>
      </c>
      <c r="B967" s="87" t="s">
        <v>1910</v>
      </c>
      <c r="C967" s="52" t="s">
        <v>1911</v>
      </c>
      <c r="D967" s="312"/>
      <c r="E967" s="244"/>
      <c r="F967" s="54" t="str">
        <f t="shared" si="190"/>
        <v>-</v>
      </c>
    </row>
    <row r="968" spans="1:6" ht="12.75" customHeight="1" x14ac:dyDescent="0.2">
      <c r="A968" s="55">
        <v>54711</v>
      </c>
      <c r="B968" s="87" t="s">
        <v>1912</v>
      </c>
      <c r="C968" s="52" t="s">
        <v>1913</v>
      </c>
      <c r="D968" s="312"/>
      <c r="E968" s="244">
        <v>23554.47</v>
      </c>
      <c r="F968" s="54" t="str">
        <f t="shared" si="190"/>
        <v>-</v>
      </c>
    </row>
    <row r="969" spans="1:6" ht="12.75" customHeight="1" x14ac:dyDescent="0.2">
      <c r="A969" s="55">
        <v>54712</v>
      </c>
      <c r="B969" s="87" t="s">
        <v>1914</v>
      </c>
      <c r="C969" s="52" t="s">
        <v>1915</v>
      </c>
      <c r="D969" s="312">
        <v>749234</v>
      </c>
      <c r="E969" s="244">
        <v>749234.4</v>
      </c>
      <c r="F969" s="54">
        <f t="shared" si="190"/>
        <v>100.00005338786013</v>
      </c>
    </row>
    <row r="970" spans="1:6" ht="12.75" customHeight="1" x14ac:dyDescent="0.2">
      <c r="A970" s="55">
        <v>54721</v>
      </c>
      <c r="B970" s="87" t="s">
        <v>1916</v>
      </c>
      <c r="C970" s="52" t="s">
        <v>1917</v>
      </c>
      <c r="D970" s="312"/>
      <c r="E970" s="244"/>
      <c r="F970" s="54" t="str">
        <f t="shared" si="190"/>
        <v>-</v>
      </c>
    </row>
    <row r="971" spans="1:6" ht="12.75" customHeight="1" x14ac:dyDescent="0.2">
      <c r="A971" s="55">
        <v>54722</v>
      </c>
      <c r="B971" s="87" t="s">
        <v>1918</v>
      </c>
      <c r="C971" s="52" t="s">
        <v>1919</v>
      </c>
      <c r="D971" s="312"/>
      <c r="E971" s="244"/>
      <c r="F971" s="54" t="str">
        <f t="shared" si="190"/>
        <v>-</v>
      </c>
    </row>
    <row r="972" spans="1:6" ht="12.75" customHeight="1" x14ac:dyDescent="0.2">
      <c r="A972" s="55">
        <v>54731</v>
      </c>
      <c r="B972" s="87" t="s">
        <v>1920</v>
      </c>
      <c r="C972" s="52" t="s">
        <v>1921</v>
      </c>
      <c r="D972" s="312"/>
      <c r="E972" s="244"/>
      <c r="F972" s="54" t="str">
        <f t="shared" si="190"/>
        <v>-</v>
      </c>
    </row>
    <row r="973" spans="1:6" ht="12.75" customHeight="1" x14ac:dyDescent="0.2">
      <c r="A973" s="55">
        <v>54732</v>
      </c>
      <c r="B973" s="87" t="s">
        <v>1922</v>
      </c>
      <c r="C973" s="52" t="s">
        <v>1923</v>
      </c>
      <c r="D973" s="312"/>
      <c r="E973" s="244"/>
      <c r="F973" s="54" t="str">
        <f t="shared" si="190"/>
        <v>-</v>
      </c>
    </row>
    <row r="974" spans="1:6" ht="12.75" customHeight="1" x14ac:dyDescent="0.2">
      <c r="A974" s="55">
        <v>54741</v>
      </c>
      <c r="B974" s="87" t="s">
        <v>1924</v>
      </c>
      <c r="C974" s="52" t="s">
        <v>1925</v>
      </c>
      <c r="D974" s="312"/>
      <c r="E974" s="244"/>
      <c r="F974" s="54" t="str">
        <f t="shared" si="190"/>
        <v>-</v>
      </c>
    </row>
    <row r="975" spans="1:6" ht="12.75" customHeight="1" x14ac:dyDescent="0.2">
      <c r="A975" s="55">
        <v>54742</v>
      </c>
      <c r="B975" s="87" t="s">
        <v>1926</v>
      </c>
      <c r="C975" s="52" t="s">
        <v>1927</v>
      </c>
      <c r="D975" s="312"/>
      <c r="E975" s="244"/>
      <c r="F975" s="54" t="str">
        <f t="shared" si="190"/>
        <v>-</v>
      </c>
    </row>
    <row r="976" spans="1:6" ht="24" x14ac:dyDescent="0.2">
      <c r="A976" s="55">
        <v>54751</v>
      </c>
      <c r="B976" s="87" t="s">
        <v>1928</v>
      </c>
      <c r="C976" s="52" t="s">
        <v>1929</v>
      </c>
      <c r="D976" s="312"/>
      <c r="E976" s="244"/>
      <c r="F976" s="54" t="str">
        <f t="shared" si="190"/>
        <v>-</v>
      </c>
    </row>
    <row r="977" spans="1:6" ht="24" x14ac:dyDescent="0.2">
      <c r="A977" s="55">
        <v>54752</v>
      </c>
      <c r="B977" s="87" t="s">
        <v>1930</v>
      </c>
      <c r="C977" s="52" t="s">
        <v>1931</v>
      </c>
      <c r="D977" s="312"/>
      <c r="E977" s="244"/>
      <c r="F977" s="54" t="str">
        <f t="shared" si="190"/>
        <v>-</v>
      </c>
    </row>
    <row r="978" spans="1:6" ht="24" x14ac:dyDescent="0.2">
      <c r="A978" s="55">
        <v>54761</v>
      </c>
      <c r="B978" s="87" t="s">
        <v>1932</v>
      </c>
      <c r="C978" s="52" t="s">
        <v>1933</v>
      </c>
      <c r="D978" s="312"/>
      <c r="E978" s="244"/>
      <c r="F978" s="54" t="str">
        <f t="shared" si="190"/>
        <v>-</v>
      </c>
    </row>
    <row r="979" spans="1:6" ht="24" x14ac:dyDescent="0.2">
      <c r="A979" s="55">
        <v>54762</v>
      </c>
      <c r="B979" s="87" t="s">
        <v>1934</v>
      </c>
      <c r="C979" s="52" t="s">
        <v>1935</v>
      </c>
      <c r="D979" s="312"/>
      <c r="E979" s="244"/>
      <c r="F979" s="54" t="str">
        <f t="shared" si="190"/>
        <v>-</v>
      </c>
    </row>
    <row r="980" spans="1:6" ht="24" x14ac:dyDescent="0.2">
      <c r="A980" s="55">
        <v>54771</v>
      </c>
      <c r="B980" s="87" t="s">
        <v>1936</v>
      </c>
      <c r="C980" s="52" t="s">
        <v>1937</v>
      </c>
      <c r="D980" s="312"/>
      <c r="E980" s="244"/>
      <c r="F980" s="54" t="str">
        <f t="shared" ref="F980:F982" si="191">IF(D980&lt;&gt;0,IF(E980/D980&gt;=100,"&gt;&gt;100",E980/D980*100),"-")</f>
        <v>-</v>
      </c>
    </row>
    <row r="981" spans="1:6" ht="24" x14ac:dyDescent="0.2">
      <c r="A981" s="55">
        <v>54772</v>
      </c>
      <c r="B981" s="87" t="s">
        <v>1938</v>
      </c>
      <c r="C981" s="52" t="s">
        <v>1939</v>
      </c>
      <c r="D981" s="312"/>
      <c r="E981" s="244"/>
      <c r="F981" s="54" t="str">
        <f t="shared" si="191"/>
        <v>-</v>
      </c>
    </row>
    <row r="982" spans="1:6" ht="24" x14ac:dyDescent="0.2">
      <c r="A982" s="57">
        <v>55312</v>
      </c>
      <c r="B982" s="235" t="s">
        <v>1940</v>
      </c>
      <c r="C982" s="58" t="s">
        <v>1941</v>
      </c>
      <c r="D982" s="315"/>
      <c r="E982" s="245"/>
      <c r="F982" s="59" t="str">
        <f t="shared" si="191"/>
        <v>-</v>
      </c>
    </row>
    <row r="983" spans="1:6" ht="20.100000000000001" customHeight="1" x14ac:dyDescent="0.2">
      <c r="A983" s="355" t="s">
        <v>1942</v>
      </c>
      <c r="B983" s="356"/>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53"/>
      <c r="E994" s="354"/>
      <c r="F994" s="73"/>
    </row>
    <row r="995" spans="1:6" ht="15" customHeight="1" x14ac:dyDescent="0.2">
      <c r="A995" s="190"/>
      <c r="B995" s="213"/>
      <c r="C995" s="223"/>
      <c r="D995" s="353"/>
      <c r="E995" s="354"/>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16:E16 D18:E24 E9:E15 D26:E32 E25 D36:E56 E33:E35 D59:E59 E57:E58 D62:E62 E60:E61 D64:E65 E63 D68:E74 E66:E67 D77:E77 E75:E76 D81:E84 E78:E80 D90:E91 E85:E89 D98:E108 E92:E97 D111:E116 E109:E110 D118:E128 E117 D130:E149 E129 D151:E153 E150 D159:E160 E154:E158 D162:E164 E161 D168:E169 E165:E167 D177:E177 E170:E176 D188:E188 E178:E187 D196:E204 E189:E195 D210:E210 E205:E209 D214:E217 E211:E213 D219:E219 E218 D223:E225 E220:E222 D228:E232 E226:E227 D235:E236 E233:E234 D239:E240 E237:E238 D244:E244 E241:E243 D247:E247 E245:E246 D252:E259 E248:E251 D262:E264 E260:E261 D268:E268 E265:E267 D272:E279 E269:E271 D283:E291 E280:E282 D296:E300 E292:E295 D302:E317 E301 D325:E326 E318:E324 D328:E358 E327 D361:E365 E359:E360 D367:E369 E366 D377:E392 E370:E376 D396:E402 E393:E395 D404:E408 E403 D410:E427 E409 D429:E476 E428 D478:E507 E477 D509:E605 E508 D607:E617 E606 D619:E636 E618 D638:E646 E637 D648:E648 E647 D652:E652 E649:E651 D671:E693 E653:E670 E694:E982">
    <cfRule type="cellIs" dxfId="198" priority="114" operator="lessThan">
      <formula>0</formula>
    </cfRule>
  </conditionalFormatting>
  <conditionalFormatting sqref="D9:D15">
    <cfRule type="cellIs" dxfId="197" priority="109" stopIfTrue="1" operator="notEqual">
      <formula>ROUND(D9,0)</formula>
    </cfRule>
    <cfRule type="cellIs" dxfId="196" priority="110" stopIfTrue="1" operator="lessThan">
      <formula>0</formula>
    </cfRule>
  </conditionalFormatting>
  <conditionalFormatting sqref="D25">
    <cfRule type="cellIs" dxfId="195" priority="107" stopIfTrue="1" operator="notEqual">
      <formula>ROUND(D25,0)</formula>
    </cfRule>
    <cfRule type="cellIs" dxfId="194" priority="108" stopIfTrue="1" operator="lessThan">
      <formula>0</formula>
    </cfRule>
  </conditionalFormatting>
  <conditionalFormatting sqref="D33:D35">
    <cfRule type="cellIs" dxfId="193" priority="105" stopIfTrue="1" operator="notEqual">
      <formula>ROUND(D33,0)</formula>
    </cfRule>
    <cfRule type="cellIs" dxfId="192" priority="106" stopIfTrue="1" operator="lessThan">
      <formula>0</formula>
    </cfRule>
  </conditionalFormatting>
  <conditionalFormatting sqref="D57:D58">
    <cfRule type="cellIs" dxfId="191" priority="103" stopIfTrue="1" operator="notEqual">
      <formula>ROUND(D57,0)</formula>
    </cfRule>
    <cfRule type="cellIs" dxfId="190" priority="104" stopIfTrue="1" operator="lessThan">
      <formula>0</formula>
    </cfRule>
  </conditionalFormatting>
  <conditionalFormatting sqref="D60:D61">
    <cfRule type="cellIs" dxfId="189" priority="101" stopIfTrue="1" operator="notEqual">
      <formula>ROUND(D60,0)</formula>
    </cfRule>
    <cfRule type="cellIs" dxfId="188" priority="102" stopIfTrue="1" operator="lessThan">
      <formula>0</formula>
    </cfRule>
  </conditionalFormatting>
  <conditionalFormatting sqref="D63">
    <cfRule type="cellIs" dxfId="187" priority="99" stopIfTrue="1" operator="notEqual">
      <formula>ROUND(D63,0)</formula>
    </cfRule>
    <cfRule type="cellIs" dxfId="186" priority="100" stopIfTrue="1" operator="lessThan">
      <formula>0</formula>
    </cfRule>
  </conditionalFormatting>
  <conditionalFormatting sqref="D66:D67">
    <cfRule type="cellIs" dxfId="185" priority="97" stopIfTrue="1" operator="notEqual">
      <formula>ROUND(D66,0)</formula>
    </cfRule>
    <cfRule type="cellIs" dxfId="184" priority="98" stopIfTrue="1" operator="lessThan">
      <formula>0</formula>
    </cfRule>
  </conditionalFormatting>
  <conditionalFormatting sqref="D75:D76">
    <cfRule type="cellIs" dxfId="183" priority="95" stopIfTrue="1" operator="notEqual">
      <formula>ROUND(D75,0)</formula>
    </cfRule>
    <cfRule type="cellIs" dxfId="182" priority="96" stopIfTrue="1" operator="lessThan">
      <formula>0</formula>
    </cfRule>
  </conditionalFormatting>
  <conditionalFormatting sqref="D78:D80">
    <cfRule type="cellIs" dxfId="181" priority="93" stopIfTrue="1" operator="notEqual">
      <formula>ROUND(D78,0)</formula>
    </cfRule>
    <cfRule type="cellIs" dxfId="180" priority="94" stopIfTrue="1" operator="lessThan">
      <formula>0</formula>
    </cfRule>
  </conditionalFormatting>
  <conditionalFormatting sqref="D85:D89">
    <cfRule type="cellIs" dxfId="179" priority="91" stopIfTrue="1" operator="notEqual">
      <formula>ROUND(D85,0)</formula>
    </cfRule>
    <cfRule type="cellIs" dxfId="178" priority="92" stopIfTrue="1" operator="lessThan">
      <formula>0</formula>
    </cfRule>
  </conditionalFormatting>
  <conditionalFormatting sqref="D92:D97">
    <cfRule type="cellIs" dxfId="177" priority="89" stopIfTrue="1" operator="notEqual">
      <formula>ROUND(D92,0)</formula>
    </cfRule>
    <cfRule type="cellIs" dxfId="176" priority="90" stopIfTrue="1" operator="lessThan">
      <formula>0</formula>
    </cfRule>
  </conditionalFormatting>
  <conditionalFormatting sqref="D109:D110">
    <cfRule type="cellIs" dxfId="175" priority="87" stopIfTrue="1" operator="notEqual">
      <formula>ROUND(D109,0)</formula>
    </cfRule>
    <cfRule type="cellIs" dxfId="174" priority="88" stopIfTrue="1" operator="lessThan">
      <formula>0</formula>
    </cfRule>
  </conditionalFormatting>
  <conditionalFormatting sqref="D117">
    <cfRule type="cellIs" dxfId="173" priority="85" stopIfTrue="1" operator="notEqual">
      <formula>ROUND(D117,0)</formula>
    </cfRule>
    <cfRule type="cellIs" dxfId="172" priority="86" stopIfTrue="1" operator="lessThan">
      <formula>0</formula>
    </cfRule>
  </conditionalFormatting>
  <conditionalFormatting sqref="D129">
    <cfRule type="cellIs" dxfId="171" priority="83" stopIfTrue="1" operator="notEqual">
      <formula>ROUND(D129,0)</formula>
    </cfRule>
    <cfRule type="cellIs" dxfId="170" priority="84" stopIfTrue="1" operator="lessThan">
      <formula>0</formula>
    </cfRule>
  </conditionalFormatting>
  <conditionalFormatting sqref="D150">
    <cfRule type="cellIs" dxfId="169" priority="81" stopIfTrue="1" operator="notEqual">
      <formula>ROUND(D150,0)</formula>
    </cfRule>
    <cfRule type="cellIs" dxfId="168" priority="82" stopIfTrue="1" operator="lessThan">
      <formula>0</formula>
    </cfRule>
  </conditionalFormatting>
  <conditionalFormatting sqref="D154:D158">
    <cfRule type="cellIs" dxfId="167" priority="79" stopIfTrue="1" operator="notEqual">
      <formula>ROUND(D154,0)</formula>
    </cfRule>
    <cfRule type="cellIs" dxfId="166" priority="80" stopIfTrue="1" operator="lessThan">
      <formula>0</formula>
    </cfRule>
  </conditionalFormatting>
  <conditionalFormatting sqref="D161">
    <cfRule type="cellIs" dxfId="165" priority="77" stopIfTrue="1" operator="notEqual">
      <formula>ROUND(D161,0)</formula>
    </cfRule>
    <cfRule type="cellIs" dxfId="164" priority="78" stopIfTrue="1" operator="lessThan">
      <formula>0</formula>
    </cfRule>
  </conditionalFormatting>
  <conditionalFormatting sqref="D165:D167">
    <cfRule type="cellIs" dxfId="163" priority="75" stopIfTrue="1" operator="notEqual">
      <formula>ROUND(D165,0)</formula>
    </cfRule>
    <cfRule type="cellIs" dxfId="162" priority="76" stopIfTrue="1" operator="lessThan">
      <formula>0</formula>
    </cfRule>
  </conditionalFormatting>
  <conditionalFormatting sqref="D170:D176">
    <cfRule type="cellIs" dxfId="161" priority="73" stopIfTrue="1" operator="notEqual">
      <formula>ROUND(D170,0)</formula>
    </cfRule>
    <cfRule type="cellIs" dxfId="160" priority="74" stopIfTrue="1" operator="lessThan">
      <formula>0</formula>
    </cfRule>
  </conditionalFormatting>
  <conditionalFormatting sqref="D178:D187">
    <cfRule type="cellIs" dxfId="159" priority="71" stopIfTrue="1" operator="notEqual">
      <formula>ROUND(D178,0)</formula>
    </cfRule>
    <cfRule type="cellIs" dxfId="158" priority="72" stopIfTrue="1" operator="lessThan">
      <formula>0</formula>
    </cfRule>
  </conditionalFormatting>
  <conditionalFormatting sqref="D189:D195">
    <cfRule type="cellIs" dxfId="157" priority="69" stopIfTrue="1" operator="notEqual">
      <formula>ROUND(D189,0)</formula>
    </cfRule>
    <cfRule type="cellIs" dxfId="156" priority="70" stopIfTrue="1" operator="lessThan">
      <formula>0</formula>
    </cfRule>
  </conditionalFormatting>
  <conditionalFormatting sqref="D205:D209">
    <cfRule type="cellIs" dxfId="155" priority="67" stopIfTrue="1" operator="notEqual">
      <formula>ROUND(D205,0)</formula>
    </cfRule>
    <cfRule type="cellIs" dxfId="154" priority="68" stopIfTrue="1" operator="lessThan">
      <formula>0</formula>
    </cfRule>
  </conditionalFormatting>
  <conditionalFormatting sqref="D211:D213">
    <cfRule type="cellIs" dxfId="153" priority="65" stopIfTrue="1" operator="notEqual">
      <formula>ROUND(D211,0)</formula>
    </cfRule>
    <cfRule type="cellIs" dxfId="152" priority="66" stopIfTrue="1" operator="lessThan">
      <formula>0</formula>
    </cfRule>
  </conditionalFormatting>
  <conditionalFormatting sqref="D218">
    <cfRule type="cellIs" dxfId="151" priority="63" stopIfTrue="1" operator="notEqual">
      <formula>ROUND(D218,0)</formula>
    </cfRule>
    <cfRule type="cellIs" dxfId="150" priority="64" stopIfTrue="1" operator="lessThan">
      <formula>0</formula>
    </cfRule>
  </conditionalFormatting>
  <conditionalFormatting sqref="D220:D222">
    <cfRule type="cellIs" dxfId="149" priority="61" stopIfTrue="1" operator="notEqual">
      <formula>ROUND(D220,0)</formula>
    </cfRule>
    <cfRule type="cellIs" dxfId="148" priority="62" stopIfTrue="1" operator="lessThan">
      <formula>0</formula>
    </cfRule>
  </conditionalFormatting>
  <conditionalFormatting sqref="D226:D227">
    <cfRule type="cellIs" dxfId="147" priority="59" stopIfTrue="1" operator="notEqual">
      <formula>ROUND(D226,0)</formula>
    </cfRule>
    <cfRule type="cellIs" dxfId="146" priority="60" stopIfTrue="1" operator="lessThan">
      <formula>0</formula>
    </cfRule>
  </conditionalFormatting>
  <conditionalFormatting sqref="D232:D234">
    <cfRule type="cellIs" dxfId="145" priority="57" stopIfTrue="1" operator="notEqual">
      <formula>ROUND(D232,0)</formula>
    </cfRule>
    <cfRule type="cellIs" dxfId="144" priority="58" stopIfTrue="1" operator="lessThan">
      <formula>0</formula>
    </cfRule>
  </conditionalFormatting>
  <conditionalFormatting sqref="D237:D238">
    <cfRule type="cellIs" dxfId="143" priority="55" stopIfTrue="1" operator="notEqual">
      <formula>ROUND(D237,0)</formula>
    </cfRule>
    <cfRule type="cellIs" dxfId="142" priority="56" stopIfTrue="1" operator="lessThan">
      <formula>0</formula>
    </cfRule>
  </conditionalFormatting>
  <conditionalFormatting sqref="D241:D243">
    <cfRule type="cellIs" dxfId="141" priority="53" stopIfTrue="1" operator="notEqual">
      <formula>ROUND(D241,0)</formula>
    </cfRule>
    <cfRule type="cellIs" dxfId="140" priority="54" stopIfTrue="1" operator="lessThan">
      <formula>0</formula>
    </cfRule>
  </conditionalFormatting>
  <conditionalFormatting sqref="D245:D246">
    <cfRule type="cellIs" dxfId="139" priority="51" stopIfTrue="1" operator="notEqual">
      <formula>ROUND(D245,0)</formula>
    </cfRule>
    <cfRule type="cellIs" dxfId="138" priority="52" stopIfTrue="1" operator="lessThan">
      <formula>0</formula>
    </cfRule>
  </conditionalFormatting>
  <conditionalFormatting sqref="D248:D251">
    <cfRule type="cellIs" dxfId="137" priority="49" stopIfTrue="1" operator="notEqual">
      <formula>ROUND(D248,0)</formula>
    </cfRule>
    <cfRule type="cellIs" dxfId="136" priority="50" stopIfTrue="1" operator="lessThan">
      <formula>0</formula>
    </cfRule>
  </conditionalFormatting>
  <conditionalFormatting sqref="D260:D261">
    <cfRule type="cellIs" dxfId="135" priority="47" stopIfTrue="1" operator="notEqual">
      <formula>ROUND(D260,0)</formula>
    </cfRule>
    <cfRule type="cellIs" dxfId="134" priority="48" stopIfTrue="1" operator="lessThan">
      <formula>0</formula>
    </cfRule>
  </conditionalFormatting>
  <conditionalFormatting sqref="D265:D267">
    <cfRule type="cellIs" dxfId="133" priority="45" stopIfTrue="1" operator="notEqual">
      <formula>ROUND(D265,0)</formula>
    </cfRule>
    <cfRule type="cellIs" dxfId="132" priority="46" stopIfTrue="1" operator="lessThan">
      <formula>0</formula>
    </cfRule>
  </conditionalFormatting>
  <conditionalFormatting sqref="D269:D271">
    <cfRule type="cellIs" dxfId="131" priority="43" stopIfTrue="1" operator="notEqual">
      <formula>ROUND(D269,0)</formula>
    </cfRule>
    <cfRule type="cellIs" dxfId="130" priority="44" stopIfTrue="1" operator="lessThan">
      <formula>0</formula>
    </cfRule>
  </conditionalFormatting>
  <conditionalFormatting sqref="D280:D282">
    <cfRule type="cellIs" dxfId="129" priority="41" stopIfTrue="1" operator="notEqual">
      <formula>ROUND(D280,0)</formula>
    </cfRule>
    <cfRule type="cellIs" dxfId="128" priority="42" stopIfTrue="1" operator="lessThan">
      <formula>0</formula>
    </cfRule>
  </conditionalFormatting>
  <conditionalFormatting sqref="D292:D295">
    <cfRule type="cellIs" dxfId="127" priority="39" stopIfTrue="1" operator="notEqual">
      <formula>ROUND(D292,0)</formula>
    </cfRule>
    <cfRule type="cellIs" dxfId="126" priority="40" stopIfTrue="1" operator="lessThan">
      <formula>0</formula>
    </cfRule>
  </conditionalFormatting>
  <conditionalFormatting sqref="D301">
    <cfRule type="cellIs" dxfId="125" priority="37" stopIfTrue="1" operator="notEqual">
      <formula>ROUND(D301,0)</formula>
    </cfRule>
    <cfRule type="cellIs" dxfId="124" priority="38" stopIfTrue="1" operator="lessThan">
      <formula>0</formula>
    </cfRule>
  </conditionalFormatting>
  <conditionalFormatting sqref="D318:D324">
    <cfRule type="cellIs" dxfId="123" priority="35" stopIfTrue="1" operator="notEqual">
      <formula>ROUND(D318,0)</formula>
    </cfRule>
    <cfRule type="cellIs" dxfId="122" priority="36" stopIfTrue="1" operator="lessThan">
      <formula>0</formula>
    </cfRule>
  </conditionalFormatting>
  <conditionalFormatting sqref="D327">
    <cfRule type="cellIs" dxfId="121" priority="33" stopIfTrue="1" operator="notEqual">
      <formula>ROUND(D327,0)</formula>
    </cfRule>
    <cfRule type="cellIs" dxfId="120" priority="34" stopIfTrue="1" operator="lessThan">
      <formula>0</formula>
    </cfRule>
  </conditionalFormatting>
  <conditionalFormatting sqref="D359:D360">
    <cfRule type="cellIs" dxfId="119" priority="31" stopIfTrue="1" operator="notEqual">
      <formula>ROUND(D359,0)</formula>
    </cfRule>
    <cfRule type="cellIs" dxfId="118" priority="32" stopIfTrue="1" operator="lessThan">
      <formula>0</formula>
    </cfRule>
  </conditionalFormatting>
  <conditionalFormatting sqref="D366">
    <cfRule type="cellIs" dxfId="117" priority="29" stopIfTrue="1" operator="notEqual">
      <formula>ROUND(D366,0)</formula>
    </cfRule>
    <cfRule type="cellIs" dxfId="116" priority="30" stopIfTrue="1" operator="lessThan">
      <formula>0</formula>
    </cfRule>
  </conditionalFormatting>
  <conditionalFormatting sqref="D370:D376">
    <cfRule type="cellIs" dxfId="115" priority="27" stopIfTrue="1" operator="notEqual">
      <formula>ROUND(D370,0)</formula>
    </cfRule>
    <cfRule type="cellIs" dxfId="114" priority="28" stopIfTrue="1" operator="lessThan">
      <formula>0</formula>
    </cfRule>
  </conditionalFormatting>
  <conditionalFormatting sqref="D393:D395">
    <cfRule type="cellIs" dxfId="113" priority="25" stopIfTrue="1" operator="notEqual">
      <formula>ROUND(D393,0)</formula>
    </cfRule>
    <cfRule type="cellIs" dxfId="112" priority="26" stopIfTrue="1" operator="lessThan">
      <formula>0</formula>
    </cfRule>
  </conditionalFormatting>
  <conditionalFormatting sqref="D403">
    <cfRule type="cellIs" dxfId="111" priority="23" stopIfTrue="1" operator="notEqual">
      <formula>ROUND(D403,0)</formula>
    </cfRule>
    <cfRule type="cellIs" dxfId="110" priority="24" stopIfTrue="1" operator="lessThan">
      <formula>0</formula>
    </cfRule>
  </conditionalFormatting>
  <conditionalFormatting sqref="D409">
    <cfRule type="cellIs" dxfId="109" priority="21" stopIfTrue="1" operator="notEqual">
      <formula>ROUND(D409,0)</formula>
    </cfRule>
    <cfRule type="cellIs" dxfId="108" priority="22" stopIfTrue="1" operator="lessThan">
      <formula>0</formula>
    </cfRule>
  </conditionalFormatting>
  <conditionalFormatting sqref="D428">
    <cfRule type="cellIs" dxfId="107" priority="19" stopIfTrue="1" operator="notEqual">
      <formula>ROUND(D428,0)</formula>
    </cfRule>
    <cfRule type="cellIs" dxfId="106" priority="20" stopIfTrue="1" operator="lessThan">
      <formula>0</formula>
    </cfRule>
  </conditionalFormatting>
  <conditionalFormatting sqref="D477">
    <cfRule type="cellIs" dxfId="105" priority="17" stopIfTrue="1" operator="notEqual">
      <formula>ROUND(D477,0)</formula>
    </cfRule>
    <cfRule type="cellIs" dxfId="104" priority="18" stopIfTrue="1" operator="lessThan">
      <formula>0</formula>
    </cfRule>
  </conditionalFormatting>
  <conditionalFormatting sqref="D508">
    <cfRule type="cellIs" dxfId="103" priority="15" stopIfTrue="1" operator="notEqual">
      <formula>ROUND(D508,0)</formula>
    </cfRule>
    <cfRule type="cellIs" dxfId="102" priority="16" stopIfTrue="1" operator="lessThan">
      <formula>0</formula>
    </cfRule>
  </conditionalFormatting>
  <conditionalFormatting sqref="D606">
    <cfRule type="cellIs" dxfId="101" priority="13" stopIfTrue="1" operator="notEqual">
      <formula>ROUND(D606,0)</formula>
    </cfRule>
    <cfRule type="cellIs" dxfId="100" priority="14" stopIfTrue="1" operator="lessThan">
      <formula>0</formula>
    </cfRule>
  </conditionalFormatting>
  <conditionalFormatting sqref="D618">
    <cfRule type="cellIs" dxfId="99" priority="11" stopIfTrue="1" operator="notEqual">
      <formula>ROUND(D618,0)</formula>
    </cfRule>
    <cfRule type="cellIs" dxfId="98" priority="12" stopIfTrue="1" operator="lessThan">
      <formula>0</formula>
    </cfRule>
  </conditionalFormatting>
  <conditionalFormatting sqref="D637">
    <cfRule type="cellIs" dxfId="97" priority="9" stopIfTrue="1" operator="notEqual">
      <formula>ROUND(D637,0)</formula>
    </cfRule>
    <cfRule type="cellIs" dxfId="96" priority="10" stopIfTrue="1" operator="lessThan">
      <formula>0</formula>
    </cfRule>
  </conditionalFormatting>
  <conditionalFormatting sqref="D647">
    <cfRule type="cellIs" dxfId="95" priority="7" stopIfTrue="1" operator="notEqual">
      <formula>ROUND(D647,0)</formula>
    </cfRule>
    <cfRule type="cellIs" dxfId="94" priority="8" stopIfTrue="1" operator="lessThan">
      <formula>0</formula>
    </cfRule>
  </conditionalFormatting>
  <conditionalFormatting sqref="D649:D651">
    <cfRule type="cellIs" dxfId="93" priority="5" stopIfTrue="1" operator="notEqual">
      <formula>ROUND(D649,0)</formula>
    </cfRule>
    <cfRule type="cellIs" dxfId="92" priority="6" stopIfTrue="1" operator="lessThan">
      <formula>0</formula>
    </cfRule>
  </conditionalFormatting>
  <conditionalFormatting sqref="D653:D670">
    <cfRule type="cellIs" dxfId="91" priority="3" stopIfTrue="1" operator="notEqual">
      <formula>ROUND(D653,0)</formula>
    </cfRule>
    <cfRule type="cellIs" dxfId="90" priority="4" stopIfTrue="1" operator="lessThan">
      <formula>0</formula>
    </cfRule>
  </conditionalFormatting>
  <conditionalFormatting sqref="D694:D982">
    <cfRule type="cellIs" dxfId="89" priority="1" stopIfTrue="1" operator="notEqual">
      <formula>ROUND(D694,0)</formula>
    </cfRule>
    <cfRule type="cellIs" dxfId="88" priority="2" stopIfTrue="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53" zoomScale="200" zoomScaleNormal="200" workbookViewId="0">
      <selection activeCell="E86" sqref="E8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61" t="s">
        <v>32</v>
      </c>
      <c r="B2" s="362"/>
      <c r="C2" s="362"/>
      <c r="D2" s="362"/>
      <c r="E2" s="362"/>
      <c r="F2" s="362"/>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64" t="s">
        <v>1966</v>
      </c>
      <c r="B5" s="365"/>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665521820</v>
      </c>
      <c r="E6" s="231">
        <f t="shared" si="0"/>
        <v>795383603.05000019</v>
      </c>
      <c r="F6" s="232">
        <f t="shared" ref="F6:F260" si="1">IF(D6&gt;0,IF(E6/D6&gt;=100,"&gt;&gt;100",E6/D6*100),"-")</f>
        <v>119.51277616262081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497088769</v>
      </c>
      <c r="E7" s="106">
        <f t="shared" si="2"/>
        <v>596580221.60000014</v>
      </c>
      <c r="F7" s="95">
        <f t="shared" si="1"/>
        <v>120.01482608431256</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104862661</v>
      </c>
      <c r="E8" s="106">
        <f>E9+E10-E11</f>
        <v>84532280.079999998</v>
      </c>
      <c r="F8" s="95">
        <f t="shared" si="1"/>
        <v>80.612373626490367</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316">
        <v>71435714</v>
      </c>
      <c r="E9" s="249">
        <v>71316728.810000002</v>
      </c>
      <c r="F9" s="95">
        <f t="shared" si="1"/>
        <v>99.833437389594792</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316">
        <v>59579701</v>
      </c>
      <c r="E10" s="249">
        <v>46246581.509999998</v>
      </c>
      <c r="F10" s="95">
        <f t="shared" si="1"/>
        <v>77.621372269055186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316">
        <v>26152754</v>
      </c>
      <c r="E11" s="249">
        <v>33031030.239999998</v>
      </c>
      <c r="F11" s="95">
        <f t="shared" si="1"/>
        <v>126.30038977921789</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382717120</v>
      </c>
      <c r="E12" s="106">
        <f t="shared" si="3"/>
        <v>490007255.63000005</v>
      </c>
      <c r="F12" s="95">
        <f t="shared" si="1"/>
        <v>128.03379572620113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369983390</v>
      </c>
      <c r="E13" s="106">
        <f t="shared" si="4"/>
        <v>479718924.81000006</v>
      </c>
      <c r="F13" s="95">
        <f t="shared" si="1"/>
        <v>129.65958412619551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316">
        <v>478710093</v>
      </c>
      <c r="E15" s="249">
        <v>591213985.92999995</v>
      </c>
      <c r="F15" s="95">
        <f t="shared" si="1"/>
        <v>123.50146666533726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316">
        <v>4266731</v>
      </c>
      <c r="E16" s="249">
        <v>4266731.1900000004</v>
      </c>
      <c r="F16" s="95">
        <f t="shared" si="1"/>
        <v>100.00000445305785</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316">
        <v>9276994</v>
      </c>
      <c r="E17" s="249">
        <v>13478904.949999999</v>
      </c>
      <c r="F17" s="95">
        <f t="shared" si="1"/>
        <v>145.29388452768214</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316">
        <v>122270428</v>
      </c>
      <c r="E18" s="249">
        <v>129240697.26000001</v>
      </c>
      <c r="F18" s="95">
        <f t="shared" si="1"/>
        <v>105.7006991584261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9869739</v>
      </c>
      <c r="E19" s="106">
        <f t="shared" si="5"/>
        <v>7552493.1999999955</v>
      </c>
      <c r="F19" s="95">
        <f t="shared" si="1"/>
        <v>76.521711465723612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316">
        <v>19641968</v>
      </c>
      <c r="E20" s="249">
        <v>17409189.329999998</v>
      </c>
      <c r="F20" s="95">
        <f t="shared" si="1"/>
        <v>88.632612220934277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316">
        <v>9407149</v>
      </c>
      <c r="E21" s="249">
        <v>9431169.7799999993</v>
      </c>
      <c r="F21" s="95">
        <f t="shared" si="1"/>
        <v>100.255346013973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316">
        <v>2285890</v>
      </c>
      <c r="E22" s="249">
        <v>2476636.33</v>
      </c>
      <c r="F22" s="95">
        <f t="shared" si="1"/>
        <v>108.34451045325891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316">
        <v>79246</v>
      </c>
      <c r="E23" s="249">
        <v>79246</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316">
        <v>1010</v>
      </c>
      <c r="E24" s="249"/>
      <c r="F24" s="95">
        <f t="shared" si="1"/>
        <v>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316"/>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316">
        <v>5379171</v>
      </c>
      <c r="E26" s="249">
        <v>5756578.6100000003</v>
      </c>
      <c r="F26" s="95">
        <f t="shared" si="1"/>
        <v>107.0160924424972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316"/>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316">
        <v>26924695</v>
      </c>
      <c r="E28" s="249">
        <v>27600326.850000001</v>
      </c>
      <c r="F28" s="95">
        <f t="shared" si="1"/>
        <v>102.5093389173025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878049</v>
      </c>
      <c r="E29" s="106">
        <f t="shared" si="6"/>
        <v>1027581.9199999999</v>
      </c>
      <c r="F29" s="95">
        <f t="shared" si="1"/>
        <v>117.03013385357764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316">
        <v>4692891</v>
      </c>
      <c r="E30" s="249">
        <v>5281890.91</v>
      </c>
      <c r="F30" s="95">
        <f t="shared" si="1"/>
        <v>112.55089687785204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316"/>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316">
        <v>2788900</v>
      </c>
      <c r="E32" s="249">
        <v>2788900</v>
      </c>
      <c r="F32" s="95">
        <f t="shared" si="1"/>
        <v>100</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316"/>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316">
        <v>6603742</v>
      </c>
      <c r="E34" s="249">
        <v>7043208.9900000002</v>
      </c>
      <c r="F34" s="95">
        <f t="shared" si="1"/>
        <v>106.65481767761369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32930</v>
      </c>
      <c r="E35" s="106">
        <f t="shared" si="7"/>
        <v>0</v>
      </c>
      <c r="F35" s="95">
        <f t="shared" si="1"/>
        <v>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316">
        <v>32930</v>
      </c>
      <c r="E39" s="249"/>
      <c r="F39" s="95">
        <f t="shared" si="1"/>
        <v>0</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1953012</v>
      </c>
      <c r="E45" s="106">
        <f t="shared" si="9"/>
        <v>1708255.6999999993</v>
      </c>
      <c r="F45" s="95">
        <f t="shared" si="1"/>
        <v>87.467752374281332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316">
        <v>9307948</v>
      </c>
      <c r="E47" s="249">
        <v>8511539.3699999992</v>
      </c>
      <c r="F47" s="95">
        <f t="shared" si="1"/>
        <v>91.443778693220025</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316">
        <v>142000</v>
      </c>
      <c r="E48" s="249"/>
      <c r="F48" s="95">
        <f t="shared" si="1"/>
        <v>0</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316">
        <v>9432792</v>
      </c>
      <c r="E49" s="249">
        <v>10126417.02</v>
      </c>
      <c r="F49" s="95">
        <f t="shared" si="1"/>
        <v>107.35333737879516</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316">
        <v>16929728</v>
      </c>
      <c r="E50" s="249">
        <v>16929700.690000001</v>
      </c>
      <c r="F50" s="95">
        <f t="shared" si="1"/>
        <v>99.999838686126566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316">
        <v>126421</v>
      </c>
      <c r="E51" s="249">
        <v>126421.07</v>
      </c>
      <c r="F51" s="95">
        <f t="shared" si="1"/>
        <v>100.00005537054761</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316">
        <v>728406</v>
      </c>
      <c r="E54" s="249">
        <v>776056.93</v>
      </c>
      <c r="F54" s="95">
        <f t="shared" si="1"/>
        <v>106.54180910096842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316">
        <v>728406</v>
      </c>
      <c r="E55" s="249">
        <v>776056.93</v>
      </c>
      <c r="F55" s="95">
        <f t="shared" si="1"/>
        <v>106.54180910096842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9382567</v>
      </c>
      <c r="E56" s="106">
        <f t="shared" si="11"/>
        <v>21914264.82</v>
      </c>
      <c r="F56" s="95">
        <f t="shared" si="1"/>
        <v>233.56363796815947</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316">
        <v>7160302</v>
      </c>
      <c r="E57" s="249">
        <v>14180378.49</v>
      </c>
      <c r="F57" s="95">
        <f t="shared" si="1"/>
        <v>198.04162575824316</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316"/>
      <c r="E58" s="249">
        <v>673015.75</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316"/>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316"/>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316">
        <v>425000</v>
      </c>
      <c r="E61" s="249">
        <v>659570</v>
      </c>
      <c r="F61" s="95">
        <f t="shared" si="1"/>
        <v>155.19294117647058</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316">
        <v>1797265</v>
      </c>
      <c r="E62" s="249">
        <v>6401300.5800000001</v>
      </c>
      <c r="F62" s="95">
        <f t="shared" si="1"/>
        <v>356.16898899160668</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168433051</v>
      </c>
      <c r="E68" s="106">
        <f t="shared" si="13"/>
        <v>198803381.44999999</v>
      </c>
      <c r="F68" s="95">
        <f t="shared" si="1"/>
        <v>118.03109916354838</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69748054</v>
      </c>
      <c r="E69" s="106">
        <f t="shared" si="14"/>
        <v>98584656.569999993</v>
      </c>
      <c r="F69" s="95">
        <f t="shared" si="1"/>
        <v>141.34395286497886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69748054</v>
      </c>
      <c r="E70" s="106">
        <f t="shared" si="15"/>
        <v>98584656.569999993</v>
      </c>
      <c r="F70" s="95">
        <f t="shared" si="1"/>
        <v>141.34395286497886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316">
        <v>69748054</v>
      </c>
      <c r="E72" s="249">
        <v>98584656.569999993</v>
      </c>
      <c r="F72" s="95">
        <f t="shared" si="1"/>
        <v>141.34395286497886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3575655</v>
      </c>
      <c r="E78" s="106">
        <f>E79+SUM(E82:E84)-E85+E86</f>
        <v>3081947.62</v>
      </c>
      <c r="F78" s="95">
        <f t="shared" si="1"/>
        <v>86.192533116310159</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316">
        <v>2682</v>
      </c>
      <c r="E82" s="249">
        <v>2682</v>
      </c>
      <c r="F82" s="95">
        <f t="shared" si="1"/>
        <v>100</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316">
        <v>2737</v>
      </c>
      <c r="E83" s="249">
        <v>1345.36</v>
      </c>
      <c r="F83" s="95">
        <f t="shared" si="1"/>
        <v>49.154548776032151</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316">
        <v>7759</v>
      </c>
      <c r="E84" s="249">
        <v>1115.78</v>
      </c>
      <c r="F84" s="95">
        <f t="shared" si="1"/>
        <v>14.380461399664904</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316"/>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316">
        <v>3562477</v>
      </c>
      <c r="E86" s="249">
        <v>3076804.48</v>
      </c>
      <c r="F86" s="95">
        <f t="shared" si="1"/>
        <v>86.366999141327796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4000722</v>
      </c>
      <c r="E88" s="106">
        <f t="shared" si="18"/>
        <v>4031997.34</v>
      </c>
      <c r="F88" s="95">
        <f t="shared" si="1"/>
        <v>100.78174239549762</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316">
        <v>4000722</v>
      </c>
      <c r="E94" s="249">
        <v>4031997.34</v>
      </c>
      <c r="F94" s="95">
        <f t="shared" si="1"/>
        <v>100.78174239549762</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316">
        <v>4000722</v>
      </c>
      <c r="E117" s="249">
        <v>4031997.34</v>
      </c>
      <c r="F117" s="95">
        <f t="shared" si="1"/>
        <v>100.78174239549762</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86385952</v>
      </c>
      <c r="E134" s="106">
        <f t="shared" si="23"/>
        <v>87365952.650000006</v>
      </c>
      <c r="F134" s="95">
        <f t="shared" si="1"/>
        <v>101.13444446384061</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86385952</v>
      </c>
      <c r="E135" s="106">
        <f t="shared" si="24"/>
        <v>87365952.650000006</v>
      </c>
      <c r="F135" s="95">
        <f t="shared" si="1"/>
        <v>101.13444446384061</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316">
        <v>86270132</v>
      </c>
      <c r="E139" s="249">
        <v>87250132.650000006</v>
      </c>
      <c r="F139" s="95">
        <f t="shared" si="1"/>
        <v>101.13596748640654</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316"/>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316">
        <v>115820</v>
      </c>
      <c r="E141" s="249">
        <v>115820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7567232</v>
      </c>
      <c r="E146" s="106">
        <f t="shared" si="26"/>
        <v>8412919.9499999993</v>
      </c>
      <c r="F146" s="95">
        <f t="shared" si="1"/>
        <v>111.17565775702396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316">
        <v>3074489</v>
      </c>
      <c r="E147" s="249">
        <v>2484157.88</v>
      </c>
      <c r="F147" s="95">
        <f t="shared" si="1"/>
        <v>80.799049207852107</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3416957</v>
      </c>
      <c r="E149" s="106">
        <f t="shared" si="27"/>
        <v>1901592.05</v>
      </c>
      <c r="F149" s="95">
        <f t="shared" si="1"/>
        <v>55.651623652273067</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316">
        <v>2313395</v>
      </c>
      <c r="E151" s="249">
        <v>1400736.97</v>
      </c>
      <c r="F151" s="95">
        <f t="shared" si="1"/>
        <v>60.5489754235658</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316">
        <v>867522</v>
      </c>
      <c r="E152" s="249">
        <v>220377.52</v>
      </c>
      <c r="F152" s="95">
        <f t="shared" si="1"/>
        <v>25.403104474583927</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316"/>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316"/>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316"/>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316"/>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316">
        <v>236040</v>
      </c>
      <c r="E157" s="249">
        <v>280477.56</v>
      </c>
      <c r="F157" s="95">
        <f t="shared" si="1"/>
        <v>118.82628368073208</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316">
        <v>9293138</v>
      </c>
      <c r="E158" s="249">
        <v>8430600.8599999994</v>
      </c>
      <c r="F158" s="95">
        <f t="shared" si="1"/>
        <v>90.71855879036768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316">
        <v>37653</v>
      </c>
      <c r="E159" s="249">
        <v>4193335.48</v>
      </c>
      <c r="F159" s="95" t="str">
        <f t="shared" si="1"/>
        <v>&gt;&gt;100</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316">
        <v>740</v>
      </c>
      <c r="E162" s="249">
        <v>750</v>
      </c>
      <c r="F162" s="95">
        <f t="shared" si="1"/>
        <v>101.35135135135135</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316">
        <v>8255745</v>
      </c>
      <c r="E163" s="249">
        <v>8597516.3200000003</v>
      </c>
      <c r="F163" s="95">
        <f t="shared" si="1"/>
        <v>104.13979986058193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1156158</v>
      </c>
      <c r="E170" s="106">
        <f t="shared" si="29"/>
        <v>1357904.66</v>
      </c>
      <c r="F170" s="95">
        <f t="shared" si="1"/>
        <v>117.44974821780414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316">
        <v>1156158</v>
      </c>
      <c r="E171" s="249">
        <v>1357904.66</v>
      </c>
      <c r="F171" s="95">
        <f t="shared" si="1"/>
        <v>117.44974821780414</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9" t="s">
        <v>2265</v>
      </c>
      <c r="B174" s="360"/>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665521820</v>
      </c>
      <c r="E175" s="106">
        <f t="shared" si="30"/>
        <v>795383603.04999995</v>
      </c>
      <c r="F175" s="95">
        <f t="shared" si="1"/>
        <v>119.51277616262077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52900842</v>
      </c>
      <c r="E176" s="106">
        <f t="shared" si="31"/>
        <v>64059029.379999995</v>
      </c>
      <c r="F176" s="95">
        <f t="shared" si="1"/>
        <v>121.09264608680519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31406646</v>
      </c>
      <c r="E177" s="106">
        <f t="shared" si="32"/>
        <v>45045283.329999998</v>
      </c>
      <c r="F177" s="95">
        <f t="shared" si="1"/>
        <v>143.42595936541585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316">
        <v>4682554</v>
      </c>
      <c r="E178" s="249">
        <v>5119759.24</v>
      </c>
      <c r="F178" s="95">
        <f t="shared" si="1"/>
        <v>109.33689691565758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316">
        <v>6966927</v>
      </c>
      <c r="E179" s="249">
        <v>6457877.1900000004</v>
      </c>
      <c r="F179" s="95">
        <f t="shared" si="1"/>
        <v>92.693337966653019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1193323</v>
      </c>
      <c r="E180" s="106">
        <f t="shared" si="33"/>
        <v>1103397.5900000001</v>
      </c>
      <c r="F180" s="95">
        <f t="shared" si="1"/>
        <v>92.46428586392787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316">
        <v>1181606</v>
      </c>
      <c r="E182" s="249">
        <v>1096636.74</v>
      </c>
      <c r="F182" s="95">
        <f t="shared" si="1"/>
        <v>92.809002323955696</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316">
        <v>11717</v>
      </c>
      <c r="E183" s="249">
        <v>6760.85</v>
      </c>
      <c r="F183" s="95">
        <f t="shared" si="1"/>
        <v>57.701203379704701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316">
        <v>470071</v>
      </c>
      <c r="E184" s="249">
        <v>238298.11</v>
      </c>
      <c r="F184" s="95">
        <f t="shared" si="1"/>
        <v>50.694067491932074</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316"/>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316">
        <v>184333</v>
      </c>
      <c r="E186" s="249">
        <v>142736.26999999999</v>
      </c>
      <c r="F186" s="95">
        <f t="shared" si="1"/>
        <v>77.433921218664054</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316">
        <v>1068929</v>
      </c>
      <c r="E187" s="249">
        <v>2250797.92</v>
      </c>
      <c r="F187" s="95">
        <f t="shared" si="1"/>
        <v>210.56570829306716</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316">
        <v>16840509</v>
      </c>
      <c r="E188" s="249">
        <v>29732417.010000002</v>
      </c>
      <c r="F188" s="95">
        <f t="shared" si="1"/>
        <v>176.55295935532592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316">
        <v>3445043</v>
      </c>
      <c r="E189" s="249">
        <v>3738046.47</v>
      </c>
      <c r="F189" s="95">
        <f t="shared" si="1"/>
        <v>108.50507439239512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18049153</v>
      </c>
      <c r="E206" s="106">
        <f t="shared" si="37"/>
        <v>15275699.580000002</v>
      </c>
      <c r="F206" s="95">
        <f t="shared" si="1"/>
        <v>84.633886033322455</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18049153</v>
      </c>
      <c r="E207" s="106">
        <f t="shared" si="38"/>
        <v>15275699.580000002</v>
      </c>
      <c r="F207" s="95">
        <f t="shared" si="1"/>
        <v>84.633886033322455</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316">
        <v>6787083</v>
      </c>
      <c r="E212" s="249">
        <v>4847916.62</v>
      </c>
      <c r="F212" s="95">
        <f t="shared" si="1"/>
        <v>71.42857424905516</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316"/>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316"/>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316"/>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316"/>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316">
        <v>11262070</v>
      </c>
      <c r="E217" s="249">
        <v>10427782.960000001</v>
      </c>
      <c r="F217" s="95">
        <f t="shared" si="1"/>
        <v>92.592063093196913</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612620978</v>
      </c>
      <c r="E237" s="106">
        <f t="shared" si="41"/>
        <v>731324573.66999996</v>
      </c>
      <c r="F237" s="95">
        <f t="shared" si="1"/>
        <v>119.37635176280234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565428455</v>
      </c>
      <c r="E238" s="106">
        <f t="shared" si="42"/>
        <v>668675605.15999997</v>
      </c>
      <c r="F238" s="95">
        <f t="shared" si="1"/>
        <v>118.2599848392844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583477608</v>
      </c>
      <c r="E239" s="106">
        <f t="shared" si="43"/>
        <v>683951304.74000001</v>
      </c>
      <c r="F239" s="95">
        <f t="shared" si="1"/>
        <v>117.21980335876061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316">
        <v>583477608</v>
      </c>
      <c r="E240" s="249">
        <v>683951304.74000001</v>
      </c>
      <c r="F240" s="95">
        <f t="shared" si="1"/>
        <v>117.21980335876061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18049153</v>
      </c>
      <c r="E242" s="106">
        <f t="shared" si="44"/>
        <v>15275699.58</v>
      </c>
      <c r="F242" s="95">
        <f t="shared" si="1"/>
        <v>84.633886033322455</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316">
        <v>18049153</v>
      </c>
      <c r="E243" s="249">
        <v>15275699.58</v>
      </c>
      <c r="F243" s="95">
        <f t="shared" si="1"/>
        <v>84.633886033322455</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39639840</v>
      </c>
      <c r="E245" s="106">
        <f t="shared" si="45"/>
        <v>54240357.389999993</v>
      </c>
      <c r="F245" s="95">
        <f t="shared" si="1"/>
        <v>136.83293724192629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68133372</v>
      </c>
      <c r="E246" s="106">
        <f t="shared" si="46"/>
        <v>81202125.989999995</v>
      </c>
      <c r="F246" s="95">
        <f t="shared" si="1"/>
        <v>119.18113489231092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316">
        <v>68133372</v>
      </c>
      <c r="E247" s="249">
        <v>81202125.989999995</v>
      </c>
      <c r="F247" s="95">
        <f t="shared" si="1"/>
        <v>119.18113489231092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28493532</v>
      </c>
      <c r="E250" s="106">
        <f t="shared" si="47"/>
        <v>26961768.600000001</v>
      </c>
      <c r="F250" s="95">
        <f t="shared" si="1"/>
        <v>94.624171548827292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316">
        <v>22744555</v>
      </c>
      <c r="E252" s="249">
        <v>21728500.859999999</v>
      </c>
      <c r="F252" s="95">
        <f t="shared" si="1"/>
        <v>95.532758763581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316">
        <v>5748977</v>
      </c>
      <c r="E253" s="249">
        <v>5233267.74</v>
      </c>
      <c r="F253" s="95">
        <f t="shared" si="1"/>
        <v>91.029547343814386</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316">
        <v>14547</v>
      </c>
      <c r="E254" s="249">
        <v>4308.83</v>
      </c>
      <c r="F254" s="95">
        <f t="shared" si="1"/>
        <v>29.620059118718633</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316">
        <v>7567230</v>
      </c>
      <c r="E255" s="249">
        <v>8412919.9499999993</v>
      </c>
      <c r="F255" s="95">
        <f t="shared" si="1"/>
        <v>111.17568714047279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203677086</v>
      </c>
      <c r="E259" s="106">
        <f t="shared" si="49"/>
        <v>179678039.44999999</v>
      </c>
      <c r="F259" s="95">
        <f t="shared" si="1"/>
        <v>88.217110220243427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317">
        <v>203677086</v>
      </c>
      <c r="E260" s="250">
        <v>179678039.44999999</v>
      </c>
      <c r="F260" s="99">
        <f t="shared" si="1"/>
        <v>88.217110220243427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63" t="s">
        <v>1291</v>
      </c>
      <c r="B261" s="360"/>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316">
        <v>4000722</v>
      </c>
      <c r="E262" s="249">
        <v>4031997.34</v>
      </c>
      <c r="F262" s="95">
        <f t="shared" ref="F262:F322" si="50">IF(D262&gt;0,IF(E262/D262&gt;=100,"&gt;&gt;100",E262/D262*100),"-")</f>
        <v>100.78174239549762</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316"/>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316">
        <v>12164028</v>
      </c>
      <c r="E264" s="249">
        <v>15023054.48</v>
      </c>
      <c r="F264" s="95">
        <f t="shared" si="50"/>
        <v>123.50394523919215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316">
        <v>3658949</v>
      </c>
      <c r="E265" s="249">
        <v>1987381.79</v>
      </c>
      <c r="F265" s="95">
        <f t="shared" si="50"/>
        <v>54.315646104933414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316"/>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316"/>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316">
        <v>156385</v>
      </c>
      <c r="E268" s="249">
        <v>100980.82</v>
      </c>
      <c r="F268" s="95">
        <f t="shared" si="50"/>
        <v>64.571934648463738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316">
        <v>26573</v>
      </c>
      <c r="E269" s="249">
        <v>11100.31</v>
      </c>
      <c r="F269" s="95">
        <f t="shared" si="50"/>
        <v>41.772889775335862</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316"/>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316">
        <v>3265305</v>
      </c>
      <c r="E271" s="249">
        <v>2855022.99</v>
      </c>
      <c r="F271" s="95">
        <f t="shared" si="50"/>
        <v>87.435109124568768</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316"/>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316">
        <v>114215</v>
      </c>
      <c r="E273" s="249">
        <v>109700.36</v>
      </c>
      <c r="F273" s="95">
        <f t="shared" si="50"/>
        <v>96.047244232368783</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316"/>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316"/>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316"/>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316"/>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316"/>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316"/>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316"/>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316"/>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316"/>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316"/>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316"/>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316"/>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316"/>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316">
        <v>657693</v>
      </c>
      <c r="E287" s="249">
        <v>497645.5</v>
      </c>
      <c r="F287" s="95">
        <f t="shared" si="50"/>
        <v>75.665318013115552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316">
        <v>30748953</v>
      </c>
      <c r="E288" s="249">
        <v>44547637.829999998</v>
      </c>
      <c r="F288" s="95">
        <f t="shared" si="50"/>
        <v>144.87529975410868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316">
        <v>152855</v>
      </c>
      <c r="E289" s="249">
        <v>2875</v>
      </c>
      <c r="F289" s="95">
        <f t="shared" si="50"/>
        <v>1.880867488796572</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316">
        <v>3292188</v>
      </c>
      <c r="E290" s="249">
        <v>3735171.47</v>
      </c>
      <c r="F290" s="95">
        <f t="shared" si="50"/>
        <v>113.45559457722342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316"/>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316"/>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316"/>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316">
        <v>18049153</v>
      </c>
      <c r="E294" s="249">
        <v>15275699.58</v>
      </c>
      <c r="F294" s="95">
        <f t="shared" si="50"/>
        <v>84.633886033322455</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316">
        <v>20619</v>
      </c>
      <c r="E295" s="249">
        <v>68407.240000000005</v>
      </c>
      <c r="F295" s="95">
        <f t="shared" si="50"/>
        <v>331.76798098840879</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316">
        <v>15021459</v>
      </c>
      <c r="E296" s="249">
        <v>28291533.260000002</v>
      </c>
      <c r="F296" s="95">
        <f t="shared" si="50"/>
        <v>188.34078141144613</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316">
        <v>668197</v>
      </c>
      <c r="E297" s="249">
        <v>751070.69</v>
      </c>
      <c r="F297" s="95">
        <f t="shared" si="50"/>
        <v>112.40258336987445</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316">
        <v>1130234</v>
      </c>
      <c r="E298" s="249">
        <v>621405.81999999995</v>
      </c>
      <c r="F298" s="95">
        <f t="shared" si="50"/>
        <v>54.980280189766006</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316"/>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316"/>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316"/>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316"/>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316"/>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316"/>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316"/>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316"/>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316"/>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316"/>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316"/>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316"/>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316"/>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316"/>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316"/>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316"/>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316"/>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316"/>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316"/>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316"/>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316"/>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316"/>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316"/>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317"/>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8 D175:E177 D241:E242 D246:E246 E262:E322 D12:E14 E9:E11 D19:E19 E15:E18 D29:E29 E20:E28 D35:E38 E30:E34 D40:E46 E39 D52:E53 E47:E51 D56:E56 E54:E55 D63:E71 E57:E62 D73:E81 E72 D87:E93 E82:E86 D95:E116 E94 D118:E138 E117 D142:E146 E139:E141 D148:E150 E147 D160:E161 E151:E159 D164:E170 E162:E163 D172:E173 E171 D180:E181 E178:E179 D190:E211 E182:E189 D218:E236 E212:E217 E240 D244:E244 E243 D248:E251 E247 D256:E259 E252:E255 E260">
    <cfRule type="cellIs" dxfId="87" priority="53" operator="lessThan">
      <formula>0</formula>
    </cfRule>
  </conditionalFormatting>
  <conditionalFormatting sqref="D9:D11">
    <cfRule type="cellIs" dxfId="86" priority="51" stopIfTrue="1" operator="notEqual">
      <formula>ROUND(D9,0)</formula>
    </cfRule>
    <cfRule type="cellIs" dxfId="85" priority="52" stopIfTrue="1" operator="lessThan">
      <formula>0</formula>
    </cfRule>
  </conditionalFormatting>
  <conditionalFormatting sqref="D15:D18">
    <cfRule type="cellIs" dxfId="84" priority="49" stopIfTrue="1" operator="notEqual">
      <formula>ROUND(D15,0)</formula>
    </cfRule>
    <cfRule type="cellIs" dxfId="83" priority="50" stopIfTrue="1" operator="lessThan">
      <formula>0</formula>
    </cfRule>
  </conditionalFormatting>
  <conditionalFormatting sqref="D20:D28">
    <cfRule type="cellIs" dxfId="82" priority="47" stopIfTrue="1" operator="notEqual">
      <formula>ROUND(D20,0)</formula>
    </cfRule>
    <cfRule type="cellIs" dxfId="81" priority="48" stopIfTrue="1" operator="lessThan">
      <formula>0</formula>
    </cfRule>
  </conditionalFormatting>
  <conditionalFormatting sqref="D30:D34">
    <cfRule type="cellIs" dxfId="80" priority="45" stopIfTrue="1" operator="notEqual">
      <formula>ROUND(D30,0)</formula>
    </cfRule>
    <cfRule type="cellIs" dxfId="79" priority="46" stopIfTrue="1" operator="lessThan">
      <formula>0</formula>
    </cfRule>
  </conditionalFormatting>
  <conditionalFormatting sqref="D39">
    <cfRule type="cellIs" dxfId="78" priority="43" stopIfTrue="1" operator="notEqual">
      <formula>ROUND(D39,0)</formula>
    </cfRule>
    <cfRule type="cellIs" dxfId="77" priority="44" stopIfTrue="1" operator="lessThan">
      <formula>0</formula>
    </cfRule>
  </conditionalFormatting>
  <conditionalFormatting sqref="D47:D51">
    <cfRule type="cellIs" dxfId="76" priority="41" stopIfTrue="1" operator="notEqual">
      <formula>ROUND(D47,0)</formula>
    </cfRule>
    <cfRule type="cellIs" dxfId="75" priority="42" stopIfTrue="1" operator="lessThan">
      <formula>0</formula>
    </cfRule>
  </conditionalFormatting>
  <conditionalFormatting sqref="D54:D55">
    <cfRule type="cellIs" dxfId="74" priority="39" stopIfTrue="1" operator="notEqual">
      <formula>ROUND(D54,0)</formula>
    </cfRule>
    <cfRule type="cellIs" dxfId="73" priority="40" stopIfTrue="1" operator="lessThan">
      <formula>0</formula>
    </cfRule>
  </conditionalFormatting>
  <conditionalFormatting sqref="D57:D62">
    <cfRule type="cellIs" dxfId="72" priority="37" stopIfTrue="1" operator="notEqual">
      <formula>ROUND(D57,0)</formula>
    </cfRule>
    <cfRule type="cellIs" dxfId="71" priority="38" stopIfTrue="1" operator="lessThan">
      <formula>0</formula>
    </cfRule>
  </conditionalFormatting>
  <conditionalFormatting sqref="D72">
    <cfRule type="cellIs" dxfId="70" priority="35" stopIfTrue="1" operator="notEqual">
      <formula>ROUND(D72,0)</formula>
    </cfRule>
    <cfRule type="cellIs" dxfId="69" priority="36" stopIfTrue="1" operator="lessThan">
      <formula>0</formula>
    </cfRule>
  </conditionalFormatting>
  <conditionalFormatting sqref="D82:D86">
    <cfRule type="cellIs" dxfId="68" priority="33" stopIfTrue="1" operator="notEqual">
      <formula>ROUND(D82,0)</formula>
    </cfRule>
    <cfRule type="cellIs" dxfId="67" priority="34" stopIfTrue="1" operator="lessThan">
      <formula>0</formula>
    </cfRule>
  </conditionalFormatting>
  <conditionalFormatting sqref="D94">
    <cfRule type="cellIs" dxfId="66" priority="31" stopIfTrue="1" operator="notEqual">
      <formula>ROUND(D94,0)</formula>
    </cfRule>
    <cfRule type="cellIs" dxfId="65" priority="32" stopIfTrue="1" operator="lessThan">
      <formula>0</formula>
    </cfRule>
  </conditionalFormatting>
  <conditionalFormatting sqref="D117">
    <cfRule type="cellIs" dxfId="64" priority="29" stopIfTrue="1" operator="notEqual">
      <formula>ROUND(D117,0)</formula>
    </cfRule>
    <cfRule type="cellIs" dxfId="63" priority="30" stopIfTrue="1" operator="lessThan">
      <formula>0</formula>
    </cfRule>
  </conditionalFormatting>
  <conditionalFormatting sqref="D139:D141">
    <cfRule type="cellIs" dxfId="62" priority="27" stopIfTrue="1" operator="notEqual">
      <formula>ROUND(D139,0)</formula>
    </cfRule>
    <cfRule type="cellIs" dxfId="61" priority="28" stopIfTrue="1" operator="lessThan">
      <formula>0</formula>
    </cfRule>
  </conditionalFormatting>
  <conditionalFormatting sqref="D147">
    <cfRule type="cellIs" dxfId="60" priority="25" stopIfTrue="1" operator="notEqual">
      <formula>ROUND(D147,0)</formula>
    </cfRule>
    <cfRule type="cellIs" dxfId="59" priority="26" stopIfTrue="1" operator="lessThan">
      <formula>0</formula>
    </cfRule>
  </conditionalFormatting>
  <conditionalFormatting sqref="D151:D159">
    <cfRule type="cellIs" dxfId="58" priority="23" stopIfTrue="1" operator="notEqual">
      <formula>ROUND(D151,0)</formula>
    </cfRule>
    <cfRule type="cellIs" dxfId="57" priority="24" stopIfTrue="1" operator="lessThan">
      <formula>0</formula>
    </cfRule>
  </conditionalFormatting>
  <conditionalFormatting sqref="D162:D163">
    <cfRule type="cellIs" dxfId="56" priority="21" stopIfTrue="1" operator="notEqual">
      <formula>ROUND(D162,0)</formula>
    </cfRule>
    <cfRule type="cellIs" dxfId="55" priority="22" stopIfTrue="1" operator="lessThan">
      <formula>0</formula>
    </cfRule>
  </conditionalFormatting>
  <conditionalFormatting sqref="D171">
    <cfRule type="cellIs" dxfId="54" priority="19" stopIfTrue="1" operator="notEqual">
      <formula>ROUND(D171,0)</formula>
    </cfRule>
    <cfRule type="cellIs" dxfId="53" priority="20" stopIfTrue="1" operator="lessThan">
      <formula>0</formula>
    </cfRule>
  </conditionalFormatting>
  <conditionalFormatting sqref="D178:D179">
    <cfRule type="cellIs" dxfId="52" priority="17" stopIfTrue="1" operator="notEqual">
      <formula>ROUND(D178,0)</formula>
    </cfRule>
    <cfRule type="cellIs" dxfId="51" priority="18" stopIfTrue="1" operator="lessThan">
      <formula>0</formula>
    </cfRule>
  </conditionalFormatting>
  <conditionalFormatting sqref="D182:D189">
    <cfRule type="cellIs" dxfId="50" priority="15" stopIfTrue="1" operator="notEqual">
      <formula>ROUND(D182,0)</formula>
    </cfRule>
    <cfRule type="cellIs" dxfId="49" priority="16" stopIfTrue="1" operator="lessThan">
      <formula>0</formula>
    </cfRule>
  </conditionalFormatting>
  <conditionalFormatting sqref="D212:D217">
    <cfRule type="cellIs" dxfId="48" priority="13" stopIfTrue="1" operator="notEqual">
      <formula>ROUND(D212,0)</formula>
    </cfRule>
    <cfRule type="cellIs" dxfId="47" priority="14" stopIfTrue="1" operator="lessThan">
      <formula>0</formula>
    </cfRule>
  </conditionalFormatting>
  <conditionalFormatting sqref="D240">
    <cfRule type="cellIs" dxfId="46" priority="11" stopIfTrue="1" operator="notEqual">
      <formula>ROUND(D240,0)</formula>
    </cfRule>
    <cfRule type="cellIs" dxfId="45" priority="12" stopIfTrue="1" operator="lessThan">
      <formula>0</formula>
    </cfRule>
  </conditionalFormatting>
  <conditionalFormatting sqref="D243">
    <cfRule type="cellIs" dxfId="44" priority="9" stopIfTrue="1" operator="notEqual">
      <formula>ROUND(D243,0)</formula>
    </cfRule>
    <cfRule type="cellIs" dxfId="43" priority="10" stopIfTrue="1" operator="lessThan">
      <formula>0</formula>
    </cfRule>
  </conditionalFormatting>
  <conditionalFormatting sqref="D247">
    <cfRule type="cellIs" dxfId="42" priority="7" stopIfTrue="1" operator="notEqual">
      <formula>ROUND(D247,0)</formula>
    </cfRule>
    <cfRule type="cellIs" dxfId="41" priority="8" stopIfTrue="1" operator="lessThan">
      <formula>0</formula>
    </cfRule>
  </conditionalFormatting>
  <conditionalFormatting sqref="D252:D255">
    <cfRule type="cellIs" dxfId="40" priority="5" stopIfTrue="1" operator="notEqual">
      <formula>ROUND(D252,0)</formula>
    </cfRule>
    <cfRule type="cellIs" dxfId="39" priority="6" stopIfTrue="1" operator="lessThan">
      <formula>0</formula>
    </cfRule>
  </conditionalFormatting>
  <conditionalFormatting sqref="D260">
    <cfRule type="cellIs" dxfId="38" priority="3" stopIfTrue="1" operator="notEqual">
      <formula>ROUND(D260,0)</formula>
    </cfRule>
    <cfRule type="cellIs" dxfId="37" priority="4" stopIfTrue="1" operator="lessThan">
      <formula>0</formula>
    </cfRule>
  </conditionalFormatting>
  <conditionalFormatting sqref="D262:D322">
    <cfRule type="cellIs" dxfId="36" priority="1" stopIfTrue="1" operator="notEqual">
      <formula>ROUND(D262,0)</formula>
    </cfRule>
    <cfRule type="cellIs" dxfId="35" priority="2" stopIfTrue="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D47" sqref="D4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6" t="s">
        <v>2533</v>
      </c>
      <c r="B2" s="367"/>
      <c r="C2" s="367"/>
      <c r="D2" s="367"/>
      <c r="E2" s="367"/>
      <c r="F2" s="367"/>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98643748</v>
      </c>
      <c r="E5" s="81">
        <f t="shared" si="0"/>
        <v>98386545.620000005</v>
      </c>
      <c r="F5" s="82">
        <f t="shared" ref="F5:F141" si="1">IF(D5&gt;0,IF(E5/D5&gt;=100,"&gt;&gt;100",E5/D5*100),"-")</f>
        <v>99.739261346801229</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15870256</v>
      </c>
      <c r="E6" s="83">
        <f t="shared" si="2"/>
        <v>11906249.560000001</v>
      </c>
      <c r="F6" s="65">
        <f t="shared" si="1"/>
        <v>75.022416525606133</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318">
        <v>15767515</v>
      </c>
      <c r="E7" s="251">
        <v>11805348.880000001</v>
      </c>
      <c r="F7" s="65">
        <f t="shared" si="1"/>
        <v>74.871334385919411</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318"/>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318">
        <v>102741</v>
      </c>
      <c r="E9" s="251">
        <v>100900.68</v>
      </c>
      <c r="F9" s="65">
        <f t="shared" si="1"/>
        <v>98.208777411160099</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81767897</v>
      </c>
      <c r="E13" s="83">
        <f t="shared" si="4"/>
        <v>85558457.75</v>
      </c>
      <c r="F13" s="65">
        <f t="shared" si="1"/>
        <v>104.63575668333502</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318">
        <v>71514397</v>
      </c>
      <c r="E14" s="251">
        <v>78360320.659999996</v>
      </c>
      <c r="F14" s="65">
        <f t="shared" si="1"/>
        <v>109.57279086055915</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318"/>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318">
        <v>10253500</v>
      </c>
      <c r="E16" s="251">
        <v>7198137.0899999999</v>
      </c>
      <c r="F16" s="65">
        <f t="shared" si="1"/>
        <v>70.201756375871653</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318"/>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318"/>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318">
        <v>54880</v>
      </c>
      <c r="E19" s="251">
        <v>0</v>
      </c>
      <c r="F19" s="65">
        <f t="shared" si="1"/>
        <v>0</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318">
        <v>373529</v>
      </c>
      <c r="E20" s="251">
        <v>374707.36</v>
      </c>
      <c r="F20" s="65">
        <f t="shared" si="1"/>
        <v>100.31546680445157</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318">
        <v>577186</v>
      </c>
      <c r="E21" s="251">
        <v>547130.94999999995</v>
      </c>
      <c r="F21" s="65">
        <f t="shared" si="1"/>
        <v>94.79283108044892</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3087779</v>
      </c>
      <c r="E28" s="83">
        <f t="shared" si="6"/>
        <v>3432559.58</v>
      </c>
      <c r="F28" s="65">
        <f t="shared" si="1"/>
        <v>111.16597334200409</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318">
        <v>2750000</v>
      </c>
      <c r="E30" s="251">
        <v>3085498.75</v>
      </c>
      <c r="F30" s="65">
        <f t="shared" si="1"/>
        <v>112.19995454545455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318"/>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318"/>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318"/>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318">
        <v>337779</v>
      </c>
      <c r="E34" s="251">
        <v>347060.83</v>
      </c>
      <c r="F34" s="65">
        <f t="shared" si="1"/>
        <v>102.74790025430829</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37737321</v>
      </c>
      <c r="E35" s="83">
        <f t="shared" si="7"/>
        <v>47674166.100000001</v>
      </c>
      <c r="F35" s="65">
        <f t="shared" si="1"/>
        <v>126.33161241096049</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6354522</v>
      </c>
      <c r="E36" s="83">
        <f t="shared" si="8"/>
        <v>2630885.5699999998</v>
      </c>
      <c r="F36" s="65">
        <f t="shared" si="1"/>
        <v>41.401785531626139</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318">
        <v>6354522</v>
      </c>
      <c r="E37" s="251">
        <v>2630885.5699999998</v>
      </c>
      <c r="F37" s="65">
        <f t="shared" si="1"/>
        <v>41.401785531626139</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874358</v>
      </c>
      <c r="E39" s="83">
        <f t="shared" si="9"/>
        <v>0</v>
      </c>
      <c r="F39" s="65">
        <f t="shared" si="1"/>
        <v>0</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318">
        <v>71570</v>
      </c>
      <c r="E41" s="251">
        <v>0</v>
      </c>
      <c r="F41" s="65">
        <f t="shared" si="1"/>
        <v>0</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318">
        <v>802788</v>
      </c>
      <c r="E42" s="251">
        <v>0</v>
      </c>
      <c r="F42" s="65">
        <f t="shared" si="1"/>
        <v>0</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13680221</v>
      </c>
      <c r="E54" s="83">
        <f t="shared" si="12"/>
        <v>23511330.370000001</v>
      </c>
      <c r="F54" s="65">
        <f t="shared" si="1"/>
        <v>171.86367362047733</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318">
        <v>1870426</v>
      </c>
      <c r="E55" s="251">
        <v>7367467.1699999999</v>
      </c>
      <c r="F55" s="65">
        <f t="shared" si="1"/>
        <v>393.89246995069573</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318">
        <v>10753990</v>
      </c>
      <c r="E56" s="251">
        <v>15074535.869999999</v>
      </c>
      <c r="F56" s="65">
        <f t="shared" si="1"/>
        <v>140.17621245695784</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318">
        <v>307832</v>
      </c>
      <c r="E57" s="251">
        <v>369556.16</v>
      </c>
      <c r="F57" s="65">
        <f t="shared" si="1"/>
        <v>120.05124873307518</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318">
        <v>747973</v>
      </c>
      <c r="E58" s="251">
        <v>699771.17</v>
      </c>
      <c r="F58" s="65">
        <f t="shared" si="1"/>
        <v>93.555672464113016</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318"/>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318">
        <v>634107</v>
      </c>
      <c r="E60" s="251">
        <v>316429.68</v>
      </c>
      <c r="F60" s="65">
        <f t="shared" si="1"/>
        <v>49.901622281413069</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8262720</v>
      </c>
      <c r="E61" s="83">
        <f t="shared" si="13"/>
        <v>13932274.5</v>
      </c>
      <c r="F61" s="65">
        <f t="shared" si="1"/>
        <v>168.61607920878353</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318">
        <v>6721733</v>
      </c>
      <c r="E64" s="251">
        <v>12987872.960000001</v>
      </c>
      <c r="F64" s="65">
        <f t="shared" si="1"/>
        <v>193.22208960100022</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318">
        <v>1540987</v>
      </c>
      <c r="E65" s="251">
        <v>944401.54</v>
      </c>
      <c r="F65" s="65">
        <f t="shared" si="1"/>
        <v>61.285496892575999</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6373742</v>
      </c>
      <c r="E66" s="83">
        <f t="shared" si="14"/>
        <v>5789281.4000000004</v>
      </c>
      <c r="F66" s="65">
        <f t="shared" si="1"/>
        <v>90.830181077301219</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318">
        <v>1191590</v>
      </c>
      <c r="E67" s="251">
        <v>1363903.36</v>
      </c>
      <c r="F67" s="65">
        <f t="shared" si="1"/>
        <v>114.460792722329</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318">
        <v>5182152</v>
      </c>
      <c r="E68" s="251">
        <v>4277253.04</v>
      </c>
      <c r="F68" s="65">
        <f t="shared" si="1"/>
        <v>82.538162523986173</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318"/>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318"/>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318"/>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318"/>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318"/>
      <c r="E73" s="251">
        <v>148125</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318">
        <v>1557651</v>
      </c>
      <c r="E74" s="251">
        <v>1493964.58</v>
      </c>
      <c r="F74" s="65">
        <f t="shared" si="1"/>
        <v>95.911380662292132</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2458197</v>
      </c>
      <c r="E75" s="83">
        <f t="shared" si="15"/>
        <v>2537065.42</v>
      </c>
      <c r="F75" s="65">
        <f t="shared" si="1"/>
        <v>103.20838484466461</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318">
        <v>380000</v>
      </c>
      <c r="E80" s="251">
        <v>387500</v>
      </c>
      <c r="F80" s="65">
        <f t="shared" si="1"/>
        <v>101.9736842105263</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318">
        <v>2078197</v>
      </c>
      <c r="E81" s="251">
        <v>2149565.42</v>
      </c>
      <c r="F81" s="65">
        <f t="shared" si="1"/>
        <v>103.43415085287873</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13022835</v>
      </c>
      <c r="E82" s="83">
        <f t="shared" si="16"/>
        <v>32323909.859999999</v>
      </c>
      <c r="F82" s="65">
        <f t="shared" si="1"/>
        <v>248.20947097924528</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318">
        <v>85536</v>
      </c>
      <c r="E83" s="251">
        <v>128119.95</v>
      </c>
      <c r="F83" s="65">
        <f t="shared" si="1"/>
        <v>149.78482744107743</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318">
        <v>12937299</v>
      </c>
      <c r="E84" s="251">
        <v>32195789.91</v>
      </c>
      <c r="F84" s="65">
        <f t="shared" si="1"/>
        <v>248.86021348041814</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2361980</v>
      </c>
      <c r="E89" s="83">
        <f t="shared" si="17"/>
        <v>2989465.41</v>
      </c>
      <c r="F89" s="65">
        <f t="shared" si="1"/>
        <v>126.5660763427294</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472375</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v>0</v>
      </c>
      <c r="E95" s="251">
        <v>472375</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318">
        <v>1490195</v>
      </c>
      <c r="E104" s="251">
        <v>1576697.45</v>
      </c>
      <c r="F104" s="65">
        <f t="shared" si="1"/>
        <v>105.80477387187584</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318"/>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318">
        <v>871785</v>
      </c>
      <c r="E106" s="251">
        <v>940392.95999999996</v>
      </c>
      <c r="F106" s="65">
        <f t="shared" si="1"/>
        <v>107.86982570243811</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26262513</v>
      </c>
      <c r="E107" s="83">
        <f t="shared" si="21"/>
        <v>20452766.889999997</v>
      </c>
      <c r="F107" s="65">
        <f t="shared" si="1"/>
        <v>77.878179022700522</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318">
        <v>12794954</v>
      </c>
      <c r="E108" s="251">
        <v>12423636.75</v>
      </c>
      <c r="F108" s="65">
        <f t="shared" si="1"/>
        <v>97.097939937884888</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318">
        <v>4489518</v>
      </c>
      <c r="E109" s="251">
        <v>4241921.01</v>
      </c>
      <c r="F109" s="65">
        <f t="shared" si="1"/>
        <v>94.484998389582131</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318"/>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318"/>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318">
        <v>100000</v>
      </c>
      <c r="E112" s="251">
        <v>175000</v>
      </c>
      <c r="F112" s="65">
        <f t="shared" si="1"/>
        <v>175</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318">
        <v>8878041</v>
      </c>
      <c r="E113" s="251">
        <v>3612209.13</v>
      </c>
      <c r="F113" s="65">
        <f t="shared" si="1"/>
        <v>40.687006626799757</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24714769</v>
      </c>
      <c r="E114" s="83">
        <f t="shared" si="22"/>
        <v>39624532.900000006</v>
      </c>
      <c r="F114" s="65">
        <f t="shared" si="1"/>
        <v>160.32734475487109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7935824</v>
      </c>
      <c r="E115" s="83">
        <f t="shared" si="23"/>
        <v>12210173.939999999</v>
      </c>
      <c r="F115" s="65">
        <f t="shared" si="1"/>
        <v>153.86145080838486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318">
        <v>7935824</v>
      </c>
      <c r="E117" s="251">
        <v>12210173.939999999</v>
      </c>
      <c r="F117" s="65">
        <f t="shared" si="1"/>
        <v>153.86145080838486</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14418857</v>
      </c>
      <c r="E118" s="83">
        <f t="shared" si="24"/>
        <v>25440478.620000001</v>
      </c>
      <c r="F118" s="65">
        <f t="shared" si="1"/>
        <v>176.43894117266024</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318">
        <v>14418857</v>
      </c>
      <c r="E120" s="251">
        <v>25440478.620000001</v>
      </c>
      <c r="F120" s="65">
        <f t="shared" si="1"/>
        <v>176.43894117266024</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633000</v>
      </c>
      <c r="E122" s="83">
        <f t="shared" si="25"/>
        <v>570000</v>
      </c>
      <c r="F122" s="65">
        <f t="shared" si="1"/>
        <v>90.047393364928908</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318">
        <v>633000</v>
      </c>
      <c r="E123" s="251">
        <v>570000</v>
      </c>
      <c r="F123" s="65">
        <f t="shared" si="1"/>
        <v>90.047393364928908</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318"/>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318"/>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318">
        <v>501492</v>
      </c>
      <c r="E126" s="251">
        <v>803651.36</v>
      </c>
      <c r="F126" s="65">
        <f t="shared" si="1"/>
        <v>160.25207979389501</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318"/>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318">
        <v>1225596</v>
      </c>
      <c r="E128" s="251">
        <v>600228.98</v>
      </c>
      <c r="F128" s="65">
        <f t="shared" si="1"/>
        <v>48.974456509322813</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9835919</v>
      </c>
      <c r="E129" s="83">
        <f t="shared" si="26"/>
        <v>8654192.25</v>
      </c>
      <c r="F129" s="65">
        <f t="shared" si="1"/>
        <v>87.985599007067876</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318">
        <v>136600</v>
      </c>
      <c r="E133" s="251">
        <v>137335</v>
      </c>
      <c r="F133" s="65">
        <f t="shared" si="1"/>
        <v>100.53806734992679</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318"/>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318">
        <v>1248030</v>
      </c>
      <c r="E135" s="251">
        <v>982542.16</v>
      </c>
      <c r="F135" s="65">
        <f t="shared" si="1"/>
        <v>78.727447256876843</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318"/>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318">
        <v>1019550</v>
      </c>
      <c r="E137" s="251">
        <v>0</v>
      </c>
      <c r="F137" s="65">
        <f t="shared" si="1"/>
        <v>0</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318">
        <v>14591</v>
      </c>
      <c r="E138" s="251">
        <v>20344.5</v>
      </c>
      <c r="F138" s="65">
        <f t="shared" si="1"/>
        <v>139.43184154615861</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318"/>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318">
        <v>7417148</v>
      </c>
      <c r="E140" s="251">
        <v>7513970.5899999999</v>
      </c>
      <c r="F140" s="65">
        <f t="shared" si="1"/>
        <v>101.30538840535472</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218125061</v>
      </c>
      <c r="E141" s="108">
        <f t="shared" si="28"/>
        <v>256075204.02999997</v>
      </c>
      <c r="F141" s="84">
        <f t="shared" si="1"/>
        <v>117.3983415092317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8"/>
      <c r="E143" s="369"/>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6 D10:E13 E7:E9 D22:E29 E14:E21 D35:E36 E30:E34 D38:E40 E37 D43:E54 E41:E42 D61:E63 E55:E60 D66:E66 E64:E65 D75:E79 E67:E74 D82:E82 E80:E81 D85:E103 E83:E84 D107:E107 E104:E106 D114:E116 E108:E113 D118:E119 E117 D121:E122 E120 D129:E132 E123:E128 D141:E141 E133:E140">
    <cfRule type="cellIs" dxfId="34" priority="17" operator="lessThan">
      <formula>0</formula>
    </cfRule>
  </conditionalFormatting>
  <conditionalFormatting sqref="D7:D9">
    <cfRule type="cellIs" dxfId="33" priority="16" operator="lessThan">
      <formula>0</formula>
    </cfRule>
  </conditionalFormatting>
  <conditionalFormatting sqref="D14:D21">
    <cfRule type="cellIs" dxfId="32" priority="15" operator="lessThan">
      <formula>0</formula>
    </cfRule>
  </conditionalFormatting>
  <conditionalFormatting sqref="D30:D34">
    <cfRule type="cellIs" dxfId="31" priority="14" operator="lessThan">
      <formula>0</formula>
    </cfRule>
  </conditionalFormatting>
  <conditionalFormatting sqref="D37">
    <cfRule type="cellIs" dxfId="30" priority="13" operator="lessThan">
      <formula>0</formula>
    </cfRule>
  </conditionalFormatting>
  <conditionalFormatting sqref="D41:D42">
    <cfRule type="cellIs" dxfId="29" priority="12" operator="lessThan">
      <formula>0</formula>
    </cfRule>
  </conditionalFormatting>
  <conditionalFormatting sqref="D55:D60">
    <cfRule type="cellIs" dxfId="28" priority="11" operator="lessThan">
      <formula>0</formula>
    </cfRule>
  </conditionalFormatting>
  <conditionalFormatting sqref="D64:D65">
    <cfRule type="cellIs" dxfId="27" priority="10" operator="lessThan">
      <formula>0</formula>
    </cfRule>
  </conditionalFormatting>
  <conditionalFormatting sqref="D67:D74">
    <cfRule type="cellIs" dxfId="26" priority="9" operator="lessThan">
      <formula>0</formula>
    </cfRule>
  </conditionalFormatting>
  <conditionalFormatting sqref="D80:D81">
    <cfRule type="cellIs" dxfId="25" priority="8" operator="lessThan">
      <formula>0</formula>
    </cfRule>
  </conditionalFormatting>
  <conditionalFormatting sqref="D83:D84">
    <cfRule type="cellIs" dxfId="24" priority="7" operator="lessThan">
      <formula>0</formula>
    </cfRule>
  </conditionalFormatting>
  <conditionalFormatting sqref="D104:D106">
    <cfRule type="cellIs" dxfId="23" priority="6" operator="lessThan">
      <formula>0</formula>
    </cfRule>
  </conditionalFormatting>
  <conditionalFormatting sqref="D108:D113">
    <cfRule type="cellIs" dxfId="22" priority="5" operator="lessThan">
      <formula>0</formula>
    </cfRule>
  </conditionalFormatting>
  <conditionalFormatting sqref="D117">
    <cfRule type="cellIs" dxfId="21" priority="4" operator="lessThan">
      <formula>0</formula>
    </cfRule>
  </conditionalFormatting>
  <conditionalFormatting sqref="D120">
    <cfRule type="cellIs" dxfId="20" priority="3" operator="lessThan">
      <formula>0</formula>
    </cfRule>
  </conditionalFormatting>
  <conditionalFormatting sqref="D123:D128">
    <cfRule type="cellIs" dxfId="19" priority="2" operator="lessThan">
      <formula>0</formula>
    </cfRule>
  </conditionalFormatting>
  <conditionalFormatting sqref="D133:D140">
    <cfRule type="cellIs" dxfId="18"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zoomScale="110" zoomScaleNormal="110" workbookViewId="0">
      <selection activeCell="N20" sqref="N2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70" t="s">
        <v>2786</v>
      </c>
      <c r="B2" s="371"/>
      <c r="C2" s="371"/>
      <c r="D2" s="371"/>
      <c r="E2" s="371"/>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117471597.95999999</v>
      </c>
      <c r="E5" s="109">
        <f t="shared" si="0"/>
        <v>16018827.460000001</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39837.32</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23150.31</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v>23150.31</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16687.009999999998</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v>16687.009999999998</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117471597.95999999</v>
      </c>
      <c r="E22" s="110">
        <f t="shared" si="3"/>
        <v>15978990.140000001</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117471597.95999999</v>
      </c>
      <c r="E23" s="110">
        <f t="shared" si="4"/>
        <v>15976077</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v>9056647.9100000001</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113209773.27</v>
      </c>
      <c r="E25" s="252">
        <v>2657604.4</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v>4261824.6900000004</v>
      </c>
      <c r="E29" s="252">
        <v>4261824.6900000004</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2913.14</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v>2913.14</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72"/>
      <c r="E51" s="373"/>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7"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24" sqref="D2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74" t="s">
        <v>2857</v>
      </c>
      <c r="B2" s="371"/>
      <c r="C2" s="371"/>
      <c r="D2" s="371"/>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52900841.840000004</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462727168.07000005</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v>26733020.199999999</v>
      </c>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371838286.93000007</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62603651.119999997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123149573.93000001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790486.4</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6959398.2400000002</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11326419.93</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33038092.739999998</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133970664.56999999</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48121678.469999999</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16034182.470000001</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16034182.470000001</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451568980.52999997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v>15219598.960000001</v>
      </c>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369713070.47000003</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62166445.93</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123337492.19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880427.22</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7191170.9299999997</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11333730.560000001</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31856223.760000002</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132947579.88</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47828674.950000003</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18807636.149999999</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18807636.149999999</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64059029.380000114</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500520.5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5528.13</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v>5528.13</v>
      </c>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492117.37</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490917.37</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490548.62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368.75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1200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v>1200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2875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2875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63558508.879999995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v>25224119.149999999</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19383518.68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3675171.47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15275699.58</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8 D18:D21 D23:D26 D36:D101">
    <cfRule type="cellIs" dxfId="16" priority="7" operator="lessThan">
      <formula>0</formula>
    </cfRule>
  </conditionalFormatting>
  <conditionalFormatting sqref="D9:D17">
    <cfRule type="cellIs" dxfId="15" priority="4" operator="lessThan">
      <formula>0</formula>
    </cfRule>
  </conditionalFormatting>
  <conditionalFormatting sqref="D22">
    <cfRule type="cellIs" dxfId="14" priority="3" operator="lessThan">
      <formula>0</formula>
    </cfRule>
  </conditionalFormatting>
  <conditionalFormatting sqref="D27:D35">
    <cfRule type="cellIs" dxfId="13" priority="2" operator="lessThan">
      <formula>0</formula>
    </cfRule>
  </conditionalFormatting>
  <conditionalFormatting sqref="D102:D105">
    <cfRule type="cellIs" dxfId="1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8" t="s">
        <v>2857</v>
      </c>
      <c r="B1" s="373"/>
      <c r="C1" s="373"/>
      <c r="D1" s="373"/>
      <c r="E1" s="73" t="s">
        <v>2999</v>
      </c>
      <c r="F1" s="73"/>
      <c r="G1" s="73"/>
      <c r="H1" s="73"/>
      <c r="I1" s="73"/>
      <c r="J1" s="73"/>
      <c r="K1" s="73"/>
      <c r="L1" s="73"/>
      <c r="M1" s="73"/>
      <c r="N1" s="73"/>
      <c r="O1" s="73"/>
      <c r="P1" s="73"/>
    </row>
    <row r="2" spans="1:16" ht="37.5" customHeight="1" x14ac:dyDescent="0.2">
      <c r="A2" s="378" t="s">
        <v>3000</v>
      </c>
      <c r="B2" s="373"/>
      <c r="C2" s="373"/>
      <c r="D2" s="373"/>
    </row>
    <row r="3" spans="1:16" ht="29.25" customHeight="1" x14ac:dyDescent="0.2">
      <c r="A3" s="127" t="s">
        <v>3001</v>
      </c>
      <c r="B3" s="128" t="s">
        <v>3002</v>
      </c>
      <c r="C3" s="129" t="s">
        <v>3003</v>
      </c>
      <c r="D3" s="125"/>
      <c r="E3" s="126">
        <f>E4+E14+E19+E275+E293+E296+E298</f>
        <v>0</v>
      </c>
      <c r="F3" s="126">
        <f>F4+F14+F19+F275+F293+F296+F298</f>
        <v>1</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29429</v>
      </c>
      <c r="P3" s="73"/>
    </row>
    <row r="4" spans="1:16" ht="19.5" customHeight="1" x14ac:dyDescent="0.2">
      <c r="A4" s="379" t="s">
        <v>3004</v>
      </c>
      <c r="B4" s="380"/>
      <c r="C4" s="381"/>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5" t="s">
        <v>3017</v>
      </c>
      <c r="B14" s="376"/>
      <c r="C14" s="377"/>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5" t="s">
        <v>3022</v>
      </c>
      <c r="B19" s="376"/>
      <c r="C19" s="377"/>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5" t="s">
        <v>32</v>
      </c>
      <c r="B275" s="376"/>
      <c r="C275" s="377"/>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5" t="s">
        <v>37</v>
      </c>
      <c r="B293" s="376"/>
      <c r="C293" s="377"/>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5" t="s">
        <v>36</v>
      </c>
      <c r="B296" s="376"/>
      <c r="C296" s="377"/>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5" t="s">
        <v>3297</v>
      </c>
      <c r="B298" s="376"/>
      <c r="C298" s="377"/>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Buterin Došen</cp:lastModifiedBy>
  <cp:lastPrinted>2023-02-10T14:38:51Z</cp:lastPrinted>
  <dcterms:created xsi:type="dcterms:W3CDTF">2022-04-01T05:14:30Z</dcterms:created>
  <dcterms:modified xsi:type="dcterms:W3CDTF">2023-02-27T08:43:15Z</dcterms:modified>
</cp:coreProperties>
</file>